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C:\Users\Kawasaki-913\Desktop\"/>
    </mc:Choice>
  </mc:AlternateContent>
  <xr:revisionPtr revIDLastSave="0" documentId="13_ncr:1_{27351C28-6EFF-43FD-9D18-487E27C644B8}" xr6:coauthVersionLast="36" xr6:coauthVersionMax="36" xr10:uidLastSave="{00000000-0000-0000-0000-000000000000}"/>
  <bookViews>
    <workbookView xWindow="0" yWindow="0" windowWidth="28800" windowHeight="1138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基金残高に係る経年分析" sheetId="8" r:id="rId12"/>
    <sheet name="将来負担比率（分子）の構造" sheetId="7"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35" i="10" l="1"/>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BE35" i="10"/>
  <c r="AM35" i="10"/>
  <c r="BE34" i="10"/>
  <c r="AM34" i="10"/>
  <c r="C34" i="10"/>
  <c r="C35" i="10" s="1"/>
  <c r="C36"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BW34" i="10" l="1"/>
  <c r="BW35" i="10" s="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<sst xmlns="http://schemas.openxmlformats.org/spreadsheetml/2006/main" count="1130" uniqueCount="622">
  <si>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</si>
  <si>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</si>
  <si>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</si>
  <si>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</si>
  <si>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</si>
  <si>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</si>
  <si>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</si>
  <si>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</si>
  <si>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</si>
  <si>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</si>
  <si>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</si>
  <si>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</si>
  <si>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</si>
  <si>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</si>
  <si>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</si>
  <si>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</si>
  <si>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</si>
  <si>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</si>
  <si>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</si>
  <si>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</si>
  <si>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</si>
  <si>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</si>
  <si>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</si>
  <si>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</si>
  <si>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</si>
  <si>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</si>
  <si>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</si>
  <si>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</si>
  <si>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</si>
  <si>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</si>
  <si>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</si>
  <si>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</si>
  <si>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</si>
  <si>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</si>
  <si>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</si>
  <si>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</si>
  <si>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</si>
  <si>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</si>
  <si>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</si>
  <si>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</si>
  <si>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</si>
  <si>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</si>
  <si>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</si>
  <si>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</si>
  <si>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</si>
  <si>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</si>
  <si>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</si>
  <si>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</si>
  <si>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</si>
  <si>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</si>
  <si>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</si>
  <si>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</si>
  <si>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</si>
  <si>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</si>
  <si>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</si>
  <si>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</si>
  <si>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</si>
  <si>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</si>
  <si>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</si>
  <si>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</si>
  <si>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</si>
  <si>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</si>
  <si>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</si>
  <si>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</si>
  <si>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</si>
  <si>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</si>
  <si>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</si>
  <si>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</si>
  <si>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</si>
  <si>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</si>
  <si>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</si>
  <si>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</si>
  <si>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</si>
  <si>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</si>
  <si>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</si>
  <si>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</si>
  <si>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</si>
  <si>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</si>
  <si>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</si>
  <si>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</si>
  <si>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</si>
  <si>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</si>
  <si>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</si>
  <si>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</si>
  <si>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</si>
  <si>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Ⅳ－２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</si>
  <si>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</si>
  <si>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</si>
  <si>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</si>
  <si>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</si>
  <si>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</si>
  <si>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</si>
  <si>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</si>
  <si>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</si>
  <si>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</si>
  <si>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</si>
  <si>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</si>
  <si>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</si>
  <si>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川崎町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</si>
  <si>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</si>
  <si>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</si>
  <si>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</si>
  <si>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</si>
  <si>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</si>
  <si>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</si>
  <si>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</si>
  <si>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</si>
  <si>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</si>
  <si>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</si>
  <si>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</si>
  <si>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</si>
  <si>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</si>
  <si>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</si>
  <si>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</si>
  <si>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</si>
  <si>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</si>
  <si>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</si>
  <si>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</si>
  <si>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</si>
  <si>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</si>
  <si>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</si>
  <si>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</si>
  <si>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</si>
  <si>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</si>
  <si>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</si>
  <si>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</si>
  <si>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</si>
  <si>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</si>
  <si>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</si>
  <si>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</si>
  <si>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</si>
  <si>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</si>
  <si>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</si>
  <si>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</si>
  <si>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</si>
  <si>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</si>
  <si>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</si>
  <si>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</si>
  <si>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</si>
  <si>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</si>
  <si>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</si>
  <si>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</si>
  <si>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</si>
  <si>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</si>
  <si>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</si>
  <si>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</si>
  <si>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</si>
  <si>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</si>
  <si>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</si>
  <si>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</si>
  <si>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</si>
  <si>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</si>
  <si>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</si>
  <si>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</si>
  <si>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</si>
  <si>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</si>
  <si>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</si>
  <si>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</si>
  <si>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</si>
  <si>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</si>
  <si>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</si>
  <si>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</si>
  <si>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</si>
  <si>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</si>
  <si>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</si>
  <si>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</si>
  <si>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</si>
  <si>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</si>
  <si>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</si>
  <si>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</si>
  <si>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</si>
  <si>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</si>
  <si>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</si>
  <si>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</si>
  <si>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</si>
  <si>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</si>
  <si>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</si>
  <si>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</si>
  <si>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</si>
  <si>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</si>
  <si>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</si>
  <si>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</si>
  <si>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</si>
  <si>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</si>
  <si>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</si>
  <si>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</si>
  <si>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</si>
  <si>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</si>
  <si>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</si>
  <si>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</si>
  <si>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</si>
  <si>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</si>
  <si>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</si>
  <si>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</si>
  <si>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</si>
  <si>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</si>
  <si>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</si>
  <si>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</si>
  <si>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</si>
  <si>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</si>
  <si>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</si>
  <si>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</si>
  <si>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</si>
  <si>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</si>
  <si>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</si>
  <si>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</si>
  <si>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</si>
  <si>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</si>
  <si>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</si>
  <si>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</si>
  <si>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</si>
  <si>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</si>
  <si>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</si>
  <si>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</si>
  <si>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</si>
  <si>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</si>
  <si>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</si>
  <si>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</si>
  <si>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</si>
  <si>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</si>
  <si>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</si>
  <si>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</si>
  <si>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福岡県川崎町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</si>
  <si>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</si>
  <si>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</si>
  <si>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</si>
  <si>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</si>
  <si>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</si>
  <si>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</si>
  <si>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</si>
  <si>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</si>
  <si>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</si>
  <si>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</si>
  <si>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</si>
  <si>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</si>
  <si>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</si>
  <si>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</si>
  <si>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</si>
  <si>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</si>
  <si>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</si>
  <si>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</si>
  <si>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</si>
  <si>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</si>
  <si>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</si>
  <si>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</si>
  <si>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</si>
  <si>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</si>
  <si>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</si>
  <si>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</si>
  <si>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</si>
  <si>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</si>
  <si>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</si>
  <si>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</si>
  <si>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</si>
  <si>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</si>
  <si>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</si>
  <si>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</si>
  <si>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</si>
  <si>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</si>
  <si>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</si>
  <si>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</si>
  <si>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</si>
  <si>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</si>
  <si>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</si>
  <si>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</si>
  <si>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</si>
  <si>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</si>
  <si>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</si>
  <si>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</si>
  <si>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</si>
  <si>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</si>
  <si>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</si>
  <si>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</si>
  <si>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</si>
  <si>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</si>
  <si>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</si>
  <si>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</si>
  <si>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</si>
  <si>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</si>
  <si>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</si>
  <si>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</si>
  <si>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</si>
  <si>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</si>
  <si>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</si>
  <si>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</si>
  <si>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</si>
  <si>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</si>
  <si>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</si>
  <si>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</si>
  <si>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</si>
  <si>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</si>
  <si>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</si>
  <si>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</si>
  <si>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</si>
  <si>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</si>
  <si>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</si>
  <si>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</si>
  <si>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</si>
  <si>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</si>
  <si>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</si>
  <si>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</si>
  <si>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</si>
  <si>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</si>
  <si>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</si>
  <si>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</si>
  <si>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</si>
  <si>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</si>
  <si>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</si>
  <si>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</si>
  <si>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</si>
  <si>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</si>
  <si>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</si>
  <si>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</si>
  <si>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</si>
  <si>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</si>
  <si>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</si>
  <si>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</si>
  <si>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</si>
  <si>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</si>
  <si>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</si>
  <si>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</si>
  <si>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</si>
  <si>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</si>
  <si>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</si>
  <si>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</si>
  <si>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</si>
  <si>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</si>
  <si>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</si>
  <si>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</si>
  <si>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</si>
  <si>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</si>
  <si>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</si>
  <si>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</si>
  <si>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</si>
  <si>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</si>
  <si>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</si>
  <si>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</si>
  <si>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</si>
  <si>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</si>
  <si>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</si>
  <si>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</si>
  <si>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上水道</t>
    <phoneticPr fontId="5"/>
  </si>
  <si>
    <t>再差引収支</t>
    <rPh sb="0" eb="1">
      <t>サイ</t>
    </rPh>
    <rPh sb="1" eb="3">
      <t>サシヒキ</t>
    </rPh>
    <rPh sb="3" eb="5">
      <t>シュウシ</t>
    </rPh>
    <phoneticPr fontId="5"/>
  </si>
  <si>
    <t>　　うち一部事務組合負担金</t>
    <phoneticPr fontId="5"/>
  </si>
  <si>
    <t>諸収入</t>
  </si>
  <si>
    <t>工業用水道</t>
    <phoneticPr fontId="5"/>
  </si>
  <si>
    <t>加入世帯数(世帯)</t>
  </si>
  <si>
    <t>　繰出金</t>
    <phoneticPr fontId="5"/>
  </si>
  <si>
    <t>地方債</t>
  </si>
  <si>
    <t>交通</t>
    <phoneticPr fontId="5"/>
  </si>
  <si>
    <t>被保険者数(人)</t>
  </si>
  <si>
    <t>　積立金</t>
    <phoneticPr fontId="5"/>
  </si>
  <si>
    <t>　うち減収補塡債(特例分)</t>
    <rPh sb="4" eb="5">
      <t>シュウ</t>
    </rPh>
    <rPh sb="9" eb="10">
      <t>トク</t>
    </rPh>
    <rPh sb="10" eb="11">
      <t>レイ</t>
    </rPh>
    <rPh sb="11" eb="12">
      <t>ブン</t>
    </rPh>
    <phoneticPr fontId="16"/>
  </si>
  <si>
    <t>電気</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</si>
  <si>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</si>
  <si>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</si>
  <si>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</si>
  <si>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</si>
  <si>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</si>
  <si>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</si>
  <si>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</si>
  <si>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</si>
  <si>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</si>
  <si>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</si>
  <si>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</si>
  <si>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</si>
  <si>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</si>
  <si>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</si>
  <si>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</si>
  <si>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</si>
  <si>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</si>
  <si>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</si>
  <si>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</si>
  <si>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</si>
  <si>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</si>
  <si>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</si>
  <si>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</si>
  <si>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</si>
  <si>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福岡県川崎町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</si>
  <si>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</si>
  <si>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</si>
  <si>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</si>
  <si>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</si>
  <si>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</si>
  <si>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</si>
  <si>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</si>
  <si>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</si>
  <si>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</si>
  <si>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</si>
  <si>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</si>
  <si>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</si>
  <si>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</si>
  <si>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</si>
  <si>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</si>
  <si>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</si>
  <si>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</si>
  <si>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</si>
  <si>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</si>
  <si>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</si>
  <si>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学校給食センター特別会計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</si>
  <si>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</si>
  <si>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</si>
  <si>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</si>
  <si>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</si>
  <si>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</si>
  <si>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</si>
  <si>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</si>
  <si>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</si>
  <si>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</si>
  <si>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</si>
  <si>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</si>
  <si>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</si>
  <si>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</si>
  <si>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</si>
  <si>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</si>
  <si>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</si>
  <si>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後期高齢者医療特別会計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</si>
  <si>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</si>
  <si>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</si>
  <si>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</si>
  <si>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</si>
  <si>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</si>
  <si>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</si>
  <si>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</si>
  <si>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</si>
  <si>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</si>
  <si>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</si>
  <si>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</si>
  <si>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</si>
  <si>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</si>
  <si>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</si>
  <si>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</si>
  <si>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</si>
  <si>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</si>
  <si>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</si>
  <si>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</si>
  <si>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</si>
  <si>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</si>
  <si>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</si>
  <si>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</si>
  <si>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</si>
  <si>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</si>
  <si>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</si>
  <si>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</si>
  <si>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</si>
  <si>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</si>
  <si>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</si>
  <si>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</si>
  <si>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</si>
  <si>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</si>
  <si>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</si>
  <si>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</si>
  <si>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</si>
  <si>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</si>
  <si>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</si>
  <si>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</si>
  <si>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</si>
  <si>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</si>
  <si>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</si>
  <si>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</si>
  <si>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</si>
  <si>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</si>
  <si>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</si>
  <si>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</si>
  <si>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</si>
  <si>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</si>
  <si>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</si>
  <si>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</si>
  <si>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</si>
  <si>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</si>
  <si>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</si>
  <si>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</si>
  <si>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</si>
  <si>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</si>
  <si>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</si>
  <si>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</si>
  <si>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</si>
  <si>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</si>
  <si>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</si>
  <si>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</si>
  <si>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</si>
  <si>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</si>
  <si>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</si>
  <si>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</si>
  <si>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t>
    <phoneticPr fontId="5"/>
  </si>
  <si>
    <t>将来負担比率（(Ｅ)－(Ｆ)）／（(Ｃ)－(Ｄ)）×１００</t>
    <rPh sb="0" eb="2">
      <t>ショウライ</t>
    </rPh>
    <rPh sb="2" eb="4">
      <t>フタン</t>
    </rPh>
    <rPh sb="4" eb="6">
      <t>ヒリツ</t>
    </rPh>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</si>
  <si>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</si>
  <si>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</si>
  <si>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</si>
  <si>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</si>
  <si>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</si>
  <si>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</si>
  <si>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</si>
  <si>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</si>
  <si>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</si>
  <si>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</si>
  <si>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</si>
  <si>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</si>
  <si>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</si>
  <si>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</si>
  <si>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</si>
  <si>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</si>
  <si>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</si>
  <si>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</si>
  <si>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</si>
  <si>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</si>
  <si>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</si>
  <si>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</si>
  <si>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</si>
  <si>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</si>
  <si>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</si>
  <si>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</si>
  <si>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</si>
  <si>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</si>
  <si>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</si>
  <si>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</si>
  <si>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</si>
  <si>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</si>
  <si>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</si>
  <si>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</si>
  <si>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</si>
  <si>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</si>
  <si>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</si>
  <si>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</si>
  <si>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</si>
  <si>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</si>
  <si>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</si>
  <si>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</si>
  <si>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</si>
  <si>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</si>
  <si>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</si>
  <si>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</si>
  <si>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</si>
  <si>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</si>
  <si>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</si>
  <si>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</si>
  <si>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</si>
  <si>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</si>
  <si>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</si>
  <si>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</si>
  <si>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</si>
  <si>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</si>
  <si>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</si>
  <si>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</si>
  <si>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</si>
  <si>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</si>
  <si>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</si>
  <si>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</si>
  <si>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</si>
  <si>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</si>
  <si>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</si>
  <si>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</si>
  <si>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</si>
  <si>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</si>
  <si>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</si>
  <si>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</si>
  <si>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</si>
  <si>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</si>
  <si>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</si>
  <si>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</si>
  <si>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</si>
  <si>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</si>
  <si>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</si>
  <si>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</si>
  <si>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</si>
  <si>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</si>
  <si>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</si>
  <si>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</si>
  <si>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0.62</t>
  </si>
  <si>
    <t>▲ 7.76</t>
  </si>
  <si>
    <t>▲ 11.88</t>
  </si>
  <si>
    <t>住宅新築資金等貸付事業特別会計</t>
  </si>
  <si>
    <t>▲ 11.50</t>
  </si>
  <si>
    <t>▲ 11.13</t>
  </si>
  <si>
    <t>▲ 10.86</t>
  </si>
  <si>
    <t>▲ 10.36</t>
  </si>
  <si>
    <t>学校給食センター特別会計</t>
  </si>
  <si>
    <t>▲ 0.06</t>
  </si>
  <si>
    <t>▲ 0.05</t>
  </si>
  <si>
    <t>▲ 0.04</t>
  </si>
  <si>
    <t>▲ 0.03</t>
  </si>
  <si>
    <t>▲ 0.02</t>
  </si>
  <si>
    <t>一般会計</t>
  </si>
  <si>
    <t>国民健康保険事業勘定特別会計</t>
  </si>
  <si>
    <t>▲ 11.74</t>
  </si>
  <si>
    <t>▲ 11.03</t>
  </si>
  <si>
    <t>▲ 10.90</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</si>
  <si>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</si>
  <si>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</si>
  <si>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</si>
  <si>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</si>
  <si>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</si>
  <si>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</si>
  <si>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</si>
  <si>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</si>
  <si>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</si>
  <si>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井堰維持管理基金</t>
    <rPh sb="0" eb="2">
      <t>イセキ</t>
    </rPh>
    <rPh sb="2" eb="4">
      <t>イジ</t>
    </rPh>
    <rPh sb="4" eb="6">
      <t>カンリ</t>
    </rPh>
    <rPh sb="6" eb="8">
      <t>キキン</t>
    </rPh>
    <phoneticPr fontId="5"/>
  </si>
  <si>
    <t>過疎地域自立促進特別事業基金</t>
    <rPh sb="0" eb="2">
      <t>カソ</t>
    </rPh>
    <rPh sb="2" eb="4">
      <t>チイキ</t>
    </rPh>
    <rPh sb="4" eb="6">
      <t>ジリツ</t>
    </rPh>
    <rPh sb="6" eb="8">
      <t>ソクシン</t>
    </rPh>
    <rPh sb="8" eb="10">
      <t>トクベツ</t>
    </rPh>
    <rPh sb="10" eb="12">
      <t>ジギョウ</t>
    </rPh>
    <rPh sb="12" eb="14">
      <t>キキン</t>
    </rPh>
    <phoneticPr fontId="5"/>
  </si>
  <si>
    <t>かがやけ川崎応援基金</t>
    <rPh sb="4" eb="6">
      <t>カワサキ</t>
    </rPh>
    <rPh sb="6" eb="8">
      <t>オウエン</t>
    </rPh>
    <rPh sb="8" eb="10">
      <t>キキン</t>
    </rPh>
    <phoneticPr fontId="5"/>
  </si>
  <si>
    <t>福祉のまち創造基金</t>
    <rPh sb="0" eb="2">
      <t>フクシ</t>
    </rPh>
    <rPh sb="5" eb="7">
      <t>ソウゾウ</t>
    </rPh>
    <rPh sb="7" eb="9">
      <t>キキン</t>
    </rPh>
    <phoneticPr fontId="5"/>
  </si>
  <si>
    <t>人づくり基金</t>
    <rPh sb="0" eb="1">
      <t>ヒト</t>
    </rPh>
    <rPh sb="4" eb="6">
      <t>キキン</t>
    </rPh>
    <phoneticPr fontId="5"/>
  </si>
  <si>
    <t>-</t>
    <phoneticPr fontId="2"/>
  </si>
  <si>
    <t>川崎町立病院</t>
    <rPh sb="0" eb="2">
      <t>カワサキ</t>
    </rPh>
    <rPh sb="2" eb="4">
      <t>チョウリツ</t>
    </rPh>
    <rPh sb="4" eb="6">
      <t>ビョウイン</t>
    </rPh>
    <phoneticPr fontId="2"/>
  </si>
  <si>
    <t>川崎アグリ</t>
    <rPh sb="0" eb="2">
      <t>カワサキ</t>
    </rPh>
    <phoneticPr fontId="2"/>
  </si>
  <si>
    <t>福岡県市町村消防団員等公務災害補償組合（一般会計）</t>
    <rPh sb="0" eb="3">
      <t>フクオカケン</t>
    </rPh>
    <rPh sb="3" eb="6">
      <t>シチョウソン</t>
    </rPh>
    <rPh sb="6" eb="9">
      <t>ショウボウダン</t>
    </rPh>
    <rPh sb="9" eb="10">
      <t>イン</t>
    </rPh>
    <rPh sb="10" eb="11">
      <t>トウ</t>
    </rPh>
    <rPh sb="11" eb="13">
      <t>コウム</t>
    </rPh>
    <rPh sb="13" eb="15">
      <t>サイガイ</t>
    </rPh>
    <rPh sb="15" eb="17">
      <t>ホショウ</t>
    </rPh>
    <rPh sb="17" eb="19">
      <t>クミアイ</t>
    </rPh>
    <rPh sb="20" eb="22">
      <t>イッパン</t>
    </rPh>
    <rPh sb="22" eb="24">
      <t>カイケイ</t>
    </rPh>
    <phoneticPr fontId="2"/>
  </si>
  <si>
    <t>福岡県市町村職員退職手当組合（一般会計）</t>
    <rPh sb="0" eb="3">
      <t>フクオカケン</t>
    </rPh>
    <rPh sb="3" eb="6">
      <t>シチョウソン</t>
    </rPh>
    <rPh sb="6" eb="8">
      <t>ショクイン</t>
    </rPh>
    <rPh sb="8" eb="10">
      <t>タイショク</t>
    </rPh>
    <rPh sb="10" eb="12">
      <t>テアテ</t>
    </rPh>
    <rPh sb="12" eb="14">
      <t>クミアイ</t>
    </rPh>
    <rPh sb="15" eb="17">
      <t>イッパン</t>
    </rPh>
    <rPh sb="17" eb="19">
      <t>カイケイ</t>
    </rPh>
    <phoneticPr fontId="2"/>
  </si>
  <si>
    <t>福岡県市町村職員退職手当組合（基金特別会計）</t>
    <rPh sb="0" eb="3">
      <t>フクオカケン</t>
    </rPh>
    <rPh sb="3" eb="6">
      <t>シチョウソン</t>
    </rPh>
    <rPh sb="6" eb="8">
      <t>ショクイン</t>
    </rPh>
    <rPh sb="8" eb="10">
      <t>タイショク</t>
    </rPh>
    <rPh sb="15" eb="17">
      <t>キキン</t>
    </rPh>
    <rPh sb="17" eb="19">
      <t>トクベツ</t>
    </rPh>
    <phoneticPr fontId="2"/>
  </si>
  <si>
    <t>福岡県自治会館管理組合（一般会計）</t>
    <rPh sb="0" eb="3">
      <t>フクオカケン</t>
    </rPh>
    <rPh sb="3" eb="5">
      <t>ジチ</t>
    </rPh>
    <rPh sb="5" eb="7">
      <t>カイカン</t>
    </rPh>
    <rPh sb="7" eb="9">
      <t>カンリ</t>
    </rPh>
    <rPh sb="9" eb="11">
      <t>クミアイ</t>
    </rPh>
    <rPh sb="12" eb="14">
      <t>イッパン</t>
    </rPh>
    <rPh sb="14" eb="16">
      <t>カイケイ</t>
    </rPh>
    <phoneticPr fontId="2"/>
  </si>
  <si>
    <t>福岡県田川地区消防組合（一般会計）</t>
    <rPh sb="0" eb="3">
      <t>フクオカケン</t>
    </rPh>
    <rPh sb="3" eb="5">
      <t>タガワ</t>
    </rPh>
    <rPh sb="5" eb="7">
      <t>チク</t>
    </rPh>
    <rPh sb="7" eb="9">
      <t>ショウボウ</t>
    </rPh>
    <rPh sb="9" eb="11">
      <t>クミアイ</t>
    </rPh>
    <rPh sb="12" eb="14">
      <t>イッパン</t>
    </rPh>
    <rPh sb="14" eb="16">
      <t>カイケイ</t>
    </rPh>
    <phoneticPr fontId="2"/>
  </si>
  <si>
    <t>田川郡東部環境衛生施設組合（一般会計）</t>
    <rPh sb="0" eb="3">
      <t>タガワグン</t>
    </rPh>
    <rPh sb="3" eb="5">
      <t>トウブ</t>
    </rPh>
    <rPh sb="5" eb="7">
      <t>カンキョウ</t>
    </rPh>
    <rPh sb="7" eb="9">
      <t>エイセイ</t>
    </rPh>
    <rPh sb="9" eb="11">
      <t>シセツ</t>
    </rPh>
    <rPh sb="11" eb="13">
      <t>クミアイ</t>
    </rPh>
    <rPh sb="14" eb="16">
      <t>イッパン</t>
    </rPh>
    <rPh sb="16" eb="18">
      <t>カイケイ</t>
    </rPh>
    <phoneticPr fontId="2"/>
  </si>
  <si>
    <t>田川地区斎場組合（一般会計）</t>
    <rPh sb="0" eb="2">
      <t>タガワ</t>
    </rPh>
    <rPh sb="2" eb="4">
      <t>チク</t>
    </rPh>
    <rPh sb="4" eb="6">
      <t>サイジョウ</t>
    </rPh>
    <rPh sb="6" eb="8">
      <t>クミアイ</t>
    </rPh>
    <rPh sb="9" eb="11">
      <t>イッパン</t>
    </rPh>
    <rPh sb="11" eb="13">
      <t>カイケイ</t>
    </rPh>
    <phoneticPr fontId="2"/>
  </si>
  <si>
    <t>福岡県自治振興組合（一般会計）</t>
    <rPh sb="0" eb="3">
      <t>フクオカケン</t>
    </rPh>
    <rPh sb="3" eb="5">
      <t>ジチ</t>
    </rPh>
    <rPh sb="5" eb="7">
      <t>シンコウ</t>
    </rPh>
    <rPh sb="7" eb="9">
      <t>クミアイ</t>
    </rPh>
    <rPh sb="10" eb="12">
      <t>イッパン</t>
    </rPh>
    <rPh sb="12" eb="14">
      <t>カイケイ</t>
    </rPh>
    <phoneticPr fontId="2"/>
  </si>
  <si>
    <t>福岡県自治振興組合（公文書館事業特別会計）</t>
    <rPh sb="0" eb="3">
      <t>フクオカケン</t>
    </rPh>
    <rPh sb="3" eb="5">
      <t>ジチ</t>
    </rPh>
    <rPh sb="5" eb="7">
      <t>シンコウ</t>
    </rPh>
    <rPh sb="7" eb="9">
      <t>クミアイ</t>
    </rPh>
    <rPh sb="10" eb="13">
      <t>コウブンショ</t>
    </rPh>
    <rPh sb="13" eb="14">
      <t>カン</t>
    </rPh>
    <rPh sb="14" eb="16">
      <t>ジギョウ</t>
    </rPh>
    <rPh sb="16" eb="18">
      <t>トクベツ</t>
    </rPh>
    <rPh sb="18" eb="20">
      <t>カイケイ</t>
    </rPh>
    <phoneticPr fontId="2"/>
  </si>
  <si>
    <t>田川地区清掃施設組合（一般会計）</t>
    <rPh sb="0" eb="2">
      <t>タガワ</t>
    </rPh>
    <rPh sb="2" eb="4">
      <t>チク</t>
    </rPh>
    <rPh sb="4" eb="6">
      <t>セイソウ</t>
    </rPh>
    <rPh sb="6" eb="8">
      <t>シセツ</t>
    </rPh>
    <rPh sb="8" eb="10">
      <t>クミアイ</t>
    </rPh>
    <rPh sb="11" eb="13">
      <t>イッパン</t>
    </rPh>
    <rPh sb="13" eb="15">
      <t>カイケイ</t>
    </rPh>
    <phoneticPr fontId="2"/>
  </si>
  <si>
    <t>福岡県介護保険広域連合（一般会計）</t>
    <rPh sb="0" eb="3">
      <t>フクオカケン</t>
    </rPh>
    <rPh sb="3" eb="5">
      <t>カイゴ</t>
    </rPh>
    <rPh sb="5" eb="7">
      <t>ホケン</t>
    </rPh>
    <rPh sb="7" eb="9">
      <t>コウイキ</t>
    </rPh>
    <rPh sb="9" eb="11">
      <t>レンゴウ</t>
    </rPh>
    <rPh sb="12" eb="14">
      <t>イッパン</t>
    </rPh>
    <rPh sb="14" eb="16">
      <t>カイケイ</t>
    </rPh>
    <phoneticPr fontId="2"/>
  </si>
  <si>
    <t>福岡県介護保険広域連合（介護保険事業特別会計）</t>
    <rPh sb="0" eb="3">
      <t>フクオカケン</t>
    </rPh>
    <rPh sb="3" eb="5">
      <t>カイゴ</t>
    </rPh>
    <rPh sb="5" eb="7">
      <t>ホケン</t>
    </rPh>
    <rPh sb="7" eb="9">
      <t>コウイキ</t>
    </rPh>
    <rPh sb="9" eb="11">
      <t>レンゴウ</t>
    </rPh>
    <rPh sb="12" eb="14">
      <t>カイゴ</t>
    </rPh>
    <rPh sb="14" eb="16">
      <t>ホケン</t>
    </rPh>
    <rPh sb="16" eb="18">
      <t>ジギョウ</t>
    </rPh>
    <rPh sb="18" eb="20">
      <t>トクベツ</t>
    </rPh>
    <rPh sb="20" eb="22">
      <t>カイケイ</t>
    </rPh>
    <phoneticPr fontId="2"/>
  </si>
  <si>
    <t>福岡県後期高齢者医療広域連合（一般会計）</t>
    <rPh sb="0" eb="3">
      <t>フクオカケン</t>
    </rPh>
    <rPh sb="3" eb="5">
      <t>コウキ</t>
    </rPh>
    <rPh sb="5" eb="8">
      <t>コウレイシャ</t>
    </rPh>
    <rPh sb="8" eb="10">
      <t>イリョウ</t>
    </rPh>
    <rPh sb="10" eb="12">
      <t>コウイキ</t>
    </rPh>
    <rPh sb="12" eb="14">
      <t>レンゴウ</t>
    </rPh>
    <rPh sb="15" eb="17">
      <t>イッパン</t>
    </rPh>
    <rPh sb="17" eb="19">
      <t>カイケイ</t>
    </rPh>
    <phoneticPr fontId="2"/>
  </si>
  <si>
    <t>福岡県後期高齢者医療広域連合（後期高齢者医療特別会計）</t>
    <rPh sb="0" eb="3">
      <t>フクオカケン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</si>
  <si>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田川地区水道企業団（田川地区水道企業団水道用水供給事業会計）</t>
    <rPh sb="0" eb="2">
      <t>タガワ</t>
    </rPh>
    <rPh sb="2" eb="4">
      <t>チク</t>
    </rPh>
    <rPh sb="4" eb="6">
      <t>スイドウ</t>
    </rPh>
    <rPh sb="6" eb="8">
      <t>キギョウ</t>
    </rPh>
    <rPh sb="8" eb="9">
      <t>ダン</t>
    </rPh>
    <rPh sb="10" eb="12">
      <t>タガワ</t>
    </rPh>
    <rPh sb="12" eb="14">
      <t>チク</t>
    </rPh>
    <rPh sb="14" eb="16">
      <t>スイドウ</t>
    </rPh>
    <rPh sb="16" eb="18">
      <t>キギョウ</t>
    </rPh>
    <rPh sb="18" eb="19">
      <t>ダン</t>
    </rPh>
    <rPh sb="19" eb="21">
      <t>スイドウ</t>
    </rPh>
    <rPh sb="21" eb="23">
      <t>ヨウスイ</t>
    </rPh>
    <rPh sb="23" eb="25">
      <t>キョウキュウ</t>
    </rPh>
    <rPh sb="25" eb="27">
      <t>ジギョウ</t>
    </rPh>
    <rPh sb="27" eb="29">
      <t>カイケイ</t>
    </rPh>
    <phoneticPr fontId="2"/>
  </si>
  <si>
    <t>-</t>
    <phoneticPr fontId="2"/>
  </si>
  <si>
    <t>〇</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</si>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</sst>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67293</c:v>
                </c:pt>
                <c:pt idx="1">
                  <c:v>67343</c:v>
                </c:pt>
                <c:pt idx="2">
                  <c:v>73475</c:v>
                </c:pt>
                <c:pt idx="3">
                  <c:v>87464</c:v>
                </c:pt>
                <c:pt idx="4">
                  <c:v>96248</c:v>
                </c:pt>
              </c:numCache>
            </c:numRef>
          </c:val>
          <c:smooth val="0"/>
          <c:extLst>
            <c:ext xmlns:c16="http://schemas.microsoft.com/office/drawing/2014/chart" uri="{C3380CC4-5D6E-409C-BE32-E72D297353CC}">
              <c16:uniqueId val="{00000000-8562-4BA6-8ECE-07D534FFB73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62165</c:v>
                </c:pt>
                <c:pt idx="1">
                  <c:v>93686</c:v>
                </c:pt>
                <c:pt idx="2">
                  <c:v>69200</c:v>
                </c:pt>
                <c:pt idx="3">
                  <c:v>181507</c:v>
                </c:pt>
                <c:pt idx="4">
                  <c:v>52250</c:v>
                </c:pt>
              </c:numCache>
            </c:numRef>
          </c:val>
          <c:smooth val="0"/>
          <c:extLst>
            <c:ext xmlns:c16="http://schemas.microsoft.com/office/drawing/2014/chart" uri="{C3380CC4-5D6E-409C-BE32-E72D297353CC}">
              <c16:uniqueId val="{00000001-8562-4BA6-8ECE-07D534FFB732}"/>
            </c:ext>
          </c:extLst>
        </c:ser>
        <c:dLbls>
          <c:showLegendKey val="0"/>
          <c:showVal val="0"/>
          <c:showCatName val="0"/>
          <c:showSerName val="0"/>
          <c:showPercent val="0"/>
          <c:showBubbleSize val="0"/>
        </c:dLbls>
        <c:marker val="1"/>
        <c:smooth val="0"/>
        <c:axId val="559446384"/>
        <c:axId val="559448344"/>
      </c:lineChart>
      <c:catAx>
        <c:axId val="5594463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59448344"/>
        <c:crosses val="autoZero"/>
        <c:auto val="1"/>
        <c:lblAlgn val="ctr"/>
        <c:lblOffset val="100"/>
        <c:tickLblSkip val="1"/>
        <c:tickMarkSkip val="1"/>
        <c:noMultiLvlLbl val="0"/>
      </c:catAx>
      <c:valAx>
        <c:axId val="559448344"/>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594463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12.38</c:v>
                </c:pt>
                <c:pt idx="1">
                  <c:v>11.26</c:v>
                </c:pt>
                <c:pt idx="2">
                  <c:v>7.2</c:v>
                </c:pt>
                <c:pt idx="3">
                  <c:v>0.81</c:v>
                </c:pt>
                <c:pt idx="4">
                  <c:v>1.03</c:v>
                </c:pt>
              </c:numCache>
            </c:numRef>
          </c:val>
          <c:extLst>
            <c:ext xmlns:c16="http://schemas.microsoft.com/office/drawing/2014/chart" uri="{C3380CC4-5D6E-409C-BE32-E72D297353CC}">
              <c16:uniqueId val="{00000000-275F-4CB0-91BC-EA3E3B23F74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30.88</c:v>
                </c:pt>
                <c:pt idx="1">
                  <c:v>30.62</c:v>
                </c:pt>
                <c:pt idx="2">
                  <c:v>27.62</c:v>
                </c:pt>
                <c:pt idx="3">
                  <c:v>21.64</c:v>
                </c:pt>
                <c:pt idx="4">
                  <c:v>25.43</c:v>
                </c:pt>
              </c:numCache>
            </c:numRef>
          </c:val>
          <c:extLst>
            <c:ext xmlns:c16="http://schemas.microsoft.com/office/drawing/2014/chart" uri="{C3380CC4-5D6E-409C-BE32-E72D297353CC}">
              <c16:uniqueId val="{00000001-275F-4CB0-91BC-EA3E3B23F74B}"/>
            </c:ext>
          </c:extLst>
        </c:ser>
        <c:dLbls>
          <c:showLegendKey val="0"/>
          <c:showVal val="0"/>
          <c:showCatName val="0"/>
          <c:showSerName val="0"/>
          <c:showPercent val="0"/>
          <c:showBubbleSize val="0"/>
        </c:dLbls>
        <c:gapWidth val="250"/>
        <c:overlap val="100"/>
        <c:axId val="559450304"/>
        <c:axId val="5594514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0.71</c:v>
                </c:pt>
                <c:pt idx="1">
                  <c:v>-0.62</c:v>
                </c:pt>
                <c:pt idx="2">
                  <c:v>-7.76</c:v>
                </c:pt>
                <c:pt idx="3">
                  <c:v>-11.88</c:v>
                </c:pt>
                <c:pt idx="4">
                  <c:v>4.68</c:v>
                </c:pt>
              </c:numCache>
            </c:numRef>
          </c:val>
          <c:smooth val="0"/>
          <c:extLst>
            <c:ext xmlns:c16="http://schemas.microsoft.com/office/drawing/2014/chart" uri="{C3380CC4-5D6E-409C-BE32-E72D297353CC}">
              <c16:uniqueId val="{00000002-275F-4CB0-91BC-EA3E3B23F74B}"/>
            </c:ext>
          </c:extLst>
        </c:ser>
        <c:dLbls>
          <c:showLegendKey val="0"/>
          <c:showVal val="0"/>
          <c:showCatName val="0"/>
          <c:showSerName val="0"/>
          <c:showPercent val="0"/>
          <c:showBubbleSize val="0"/>
        </c:dLbls>
        <c:marker val="1"/>
        <c:smooth val="0"/>
        <c:axId val="559450304"/>
        <c:axId val="559451480"/>
      </c:lineChart>
      <c:catAx>
        <c:axId val="559450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59451480"/>
        <c:crosses val="autoZero"/>
        <c:auto val="1"/>
        <c:lblAlgn val="ctr"/>
        <c:lblOffset val="100"/>
        <c:tickLblSkip val="1"/>
        <c:tickMarkSkip val="1"/>
        <c:noMultiLvlLbl val="0"/>
      </c:catAx>
      <c:valAx>
        <c:axId val="5594514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9450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1.22</c:v>
                </c:pt>
                <c:pt idx="2">
                  <c:v>#N/A</c:v>
                </c:pt>
                <c:pt idx="3">
                  <c:v>1.1599999999999999</c:v>
                </c:pt>
                <c:pt idx="4">
                  <c:v>#N/A</c:v>
                </c:pt>
                <c:pt idx="5">
                  <c:v>3.87</c:v>
                </c:pt>
                <c:pt idx="6">
                  <c:v>0</c:v>
                </c:pt>
                <c:pt idx="7">
                  <c:v>0</c:v>
                </c:pt>
                <c:pt idx="8">
                  <c:v>0</c:v>
                </c:pt>
                <c:pt idx="9">
                  <c:v>0</c:v>
                </c:pt>
              </c:numCache>
            </c:numRef>
          </c:val>
          <c:extLst>
            <c:ext xmlns:c16="http://schemas.microsoft.com/office/drawing/2014/chart" uri="{C3380CC4-5D6E-409C-BE32-E72D297353CC}">
              <c16:uniqueId val="{00000000-33B3-4250-BA17-8FD3BBB1DF2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3B3-4250-BA17-8FD3BBB1DF2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3B3-4250-BA17-8FD3BBB1DF28}"/>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33B3-4250-BA17-8FD3BBB1DF28}"/>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33B3-4250-BA17-8FD3BBB1DF28}"/>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0.06</c:v>
                </c:pt>
                <c:pt idx="2">
                  <c:v>#N/A</c:v>
                </c:pt>
                <c:pt idx="3">
                  <c:v>0.06</c:v>
                </c:pt>
                <c:pt idx="4">
                  <c:v>#N/A</c:v>
                </c:pt>
                <c:pt idx="5">
                  <c:v>7.0000000000000007E-2</c:v>
                </c:pt>
                <c:pt idx="6">
                  <c:v>#N/A</c:v>
                </c:pt>
                <c:pt idx="7">
                  <c:v>7.0000000000000007E-2</c:v>
                </c:pt>
                <c:pt idx="8">
                  <c:v>#N/A</c:v>
                </c:pt>
                <c:pt idx="9">
                  <c:v>0.05</c:v>
                </c:pt>
              </c:numCache>
            </c:numRef>
          </c:val>
          <c:extLst>
            <c:ext xmlns:c16="http://schemas.microsoft.com/office/drawing/2014/chart" uri="{C3380CC4-5D6E-409C-BE32-E72D297353CC}">
              <c16:uniqueId val="{00000005-33B3-4250-BA17-8FD3BBB1DF28}"/>
            </c:ext>
          </c:extLst>
        </c:ser>
        <c:ser>
          <c:idx val="6"/>
          <c:order val="6"/>
          <c:tx>
            <c:strRef>
              <c:f>データシート!$A$33</c:f>
              <c:strCache>
                <c:ptCount val="1"/>
                <c:pt idx="0">
                  <c:v>国民健康保険事業勘定特別会計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11.74</c:v>
                </c:pt>
                <c:pt idx="1">
                  <c:v>#N/A</c:v>
                </c:pt>
                <c:pt idx="2">
                  <c:v>11.03</c:v>
                </c:pt>
                <c:pt idx="3">
                  <c:v>#N/A</c:v>
                </c:pt>
                <c:pt idx="4">
                  <c:v>10.9</c:v>
                </c:pt>
                <c:pt idx="5">
                  <c:v>#N/A</c:v>
                </c:pt>
                <c:pt idx="6">
                  <c:v>#N/A</c:v>
                </c:pt>
                <c:pt idx="7">
                  <c:v>1.32</c:v>
                </c:pt>
                <c:pt idx="8">
                  <c:v>#N/A</c:v>
                </c:pt>
                <c:pt idx="9">
                  <c:v>0.31</c:v>
                </c:pt>
              </c:numCache>
            </c:numRef>
          </c:val>
          <c:extLst>
            <c:ext xmlns:c16="http://schemas.microsoft.com/office/drawing/2014/chart" uri="{C3380CC4-5D6E-409C-BE32-E72D297353CC}">
              <c16:uniqueId val="{00000006-33B3-4250-BA17-8FD3BBB1DF28}"/>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23.95</c:v>
                </c:pt>
                <c:pt idx="2">
                  <c:v>#N/A</c:v>
                </c:pt>
                <c:pt idx="3">
                  <c:v>22.44</c:v>
                </c:pt>
                <c:pt idx="4">
                  <c:v>#N/A</c:v>
                </c:pt>
                <c:pt idx="5">
                  <c:v>18.37</c:v>
                </c:pt>
                <c:pt idx="6">
                  <c:v>#N/A</c:v>
                </c:pt>
                <c:pt idx="7">
                  <c:v>11.71</c:v>
                </c:pt>
                <c:pt idx="8">
                  <c:v>#N/A</c:v>
                </c:pt>
                <c:pt idx="9">
                  <c:v>11.42</c:v>
                </c:pt>
              </c:numCache>
            </c:numRef>
          </c:val>
          <c:extLst>
            <c:ext xmlns:c16="http://schemas.microsoft.com/office/drawing/2014/chart" uri="{C3380CC4-5D6E-409C-BE32-E72D297353CC}">
              <c16:uniqueId val="{00000007-33B3-4250-BA17-8FD3BBB1DF28}"/>
            </c:ext>
          </c:extLst>
        </c:ser>
        <c:ser>
          <c:idx val="8"/>
          <c:order val="8"/>
          <c:tx>
            <c:strRef>
              <c:f>データシート!$A$35</c:f>
              <c:strCache>
                <c:ptCount val="1"/>
                <c:pt idx="0">
                  <c:v>学校給食センター特別会計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0.06</c:v>
                </c:pt>
                <c:pt idx="1">
                  <c:v>#N/A</c:v>
                </c:pt>
                <c:pt idx="2">
                  <c:v>0.05</c:v>
                </c:pt>
                <c:pt idx="3">
                  <c:v>#N/A</c:v>
                </c:pt>
                <c:pt idx="4">
                  <c:v>0.04</c:v>
                </c:pt>
                <c:pt idx="5">
                  <c:v>#N/A</c:v>
                </c:pt>
                <c:pt idx="6">
                  <c:v>0.03</c:v>
                </c:pt>
                <c:pt idx="7">
                  <c:v>#N/A</c:v>
                </c:pt>
                <c:pt idx="8">
                  <c:v>0.02</c:v>
                </c:pt>
                <c:pt idx="9">
                  <c:v>#N/A</c:v>
                </c:pt>
              </c:numCache>
            </c:numRef>
          </c:val>
          <c:extLst>
            <c:ext xmlns:c16="http://schemas.microsoft.com/office/drawing/2014/chart" uri="{C3380CC4-5D6E-409C-BE32-E72D297353CC}">
              <c16:uniqueId val="{00000008-33B3-4250-BA17-8FD3BBB1DF28}"/>
            </c:ext>
          </c:extLst>
        </c:ser>
        <c:ser>
          <c:idx val="9"/>
          <c:order val="9"/>
          <c:tx>
            <c:strRef>
              <c:f>データシート!$A$36</c:f>
              <c:strCache>
                <c:ptCount val="1"/>
                <c:pt idx="0">
                  <c:v>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11.5</c:v>
                </c:pt>
                <c:pt idx="1">
                  <c:v>#N/A</c:v>
                </c:pt>
                <c:pt idx="2">
                  <c:v>11.13</c:v>
                </c:pt>
                <c:pt idx="3">
                  <c:v>#N/A</c:v>
                </c:pt>
                <c:pt idx="4">
                  <c:v>11.13</c:v>
                </c:pt>
                <c:pt idx="5">
                  <c:v>#N/A</c:v>
                </c:pt>
                <c:pt idx="6">
                  <c:v>10.86</c:v>
                </c:pt>
                <c:pt idx="7">
                  <c:v>#N/A</c:v>
                </c:pt>
                <c:pt idx="8">
                  <c:v>10.36</c:v>
                </c:pt>
                <c:pt idx="9">
                  <c:v>#N/A</c:v>
                </c:pt>
              </c:numCache>
            </c:numRef>
          </c:val>
          <c:extLst>
            <c:ext xmlns:c16="http://schemas.microsoft.com/office/drawing/2014/chart" uri="{C3380CC4-5D6E-409C-BE32-E72D297353CC}">
              <c16:uniqueId val="{00000009-33B3-4250-BA17-8FD3BBB1DF28}"/>
            </c:ext>
          </c:extLst>
        </c:ser>
        <c:dLbls>
          <c:showLegendKey val="0"/>
          <c:showVal val="0"/>
          <c:showCatName val="0"/>
          <c:showSerName val="0"/>
          <c:showPercent val="0"/>
          <c:showBubbleSize val="0"/>
        </c:dLbls>
        <c:gapWidth val="150"/>
        <c:overlap val="100"/>
        <c:axId val="559444424"/>
        <c:axId val="559444816"/>
      </c:barChart>
      <c:catAx>
        <c:axId val="559444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59444816"/>
        <c:crosses val="autoZero"/>
        <c:auto val="1"/>
        <c:lblAlgn val="ctr"/>
        <c:lblOffset val="100"/>
        <c:tickLblSkip val="1"/>
        <c:tickMarkSkip val="1"/>
        <c:noMultiLvlLbl val="0"/>
      </c:catAx>
      <c:valAx>
        <c:axId val="5594448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94444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1126</c:v>
                </c:pt>
                <c:pt idx="5">
                  <c:v>1181</c:v>
                </c:pt>
                <c:pt idx="8">
                  <c:v>1110</c:v>
                </c:pt>
                <c:pt idx="11">
                  <c:v>1174</c:v>
                </c:pt>
                <c:pt idx="14">
                  <c:v>1118</c:v>
                </c:pt>
              </c:numCache>
            </c:numRef>
          </c:val>
          <c:extLst>
            <c:ext xmlns:c16="http://schemas.microsoft.com/office/drawing/2014/chart" uri="{C3380CC4-5D6E-409C-BE32-E72D297353CC}">
              <c16:uniqueId val="{00000000-C0CE-4ACB-A536-C558FC2A973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1</c:v>
                </c:pt>
                <c:pt idx="3">
                  <c:v>1</c:v>
                </c:pt>
                <c:pt idx="6">
                  <c:v>1</c:v>
                </c:pt>
                <c:pt idx="9">
                  <c:v>0</c:v>
                </c:pt>
                <c:pt idx="12">
                  <c:v>0</c:v>
                </c:pt>
              </c:numCache>
            </c:numRef>
          </c:val>
          <c:extLst>
            <c:ext xmlns:c16="http://schemas.microsoft.com/office/drawing/2014/chart" uri="{C3380CC4-5D6E-409C-BE32-E72D297353CC}">
              <c16:uniqueId val="{00000001-C0CE-4ACB-A536-C558FC2A973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0CE-4ACB-A536-C558FC2A973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78</c:v>
                </c:pt>
                <c:pt idx="3">
                  <c:v>61</c:v>
                </c:pt>
                <c:pt idx="6">
                  <c:v>62</c:v>
                </c:pt>
                <c:pt idx="9">
                  <c:v>63</c:v>
                </c:pt>
                <c:pt idx="12">
                  <c:v>67</c:v>
                </c:pt>
              </c:numCache>
            </c:numRef>
          </c:val>
          <c:extLst>
            <c:ext xmlns:c16="http://schemas.microsoft.com/office/drawing/2014/chart" uri="{C3380CC4-5D6E-409C-BE32-E72D297353CC}">
              <c16:uniqueId val="{00000003-C0CE-4ACB-A536-C558FC2A973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4</c:v>
                </c:pt>
                <c:pt idx="3">
                  <c:v>1</c:v>
                </c:pt>
                <c:pt idx="6">
                  <c:v>27</c:v>
                </c:pt>
                <c:pt idx="9">
                  <c:v>0</c:v>
                </c:pt>
                <c:pt idx="12">
                  <c:v>0</c:v>
                </c:pt>
              </c:numCache>
            </c:numRef>
          </c:val>
          <c:extLst>
            <c:ext xmlns:c16="http://schemas.microsoft.com/office/drawing/2014/chart" uri="{C3380CC4-5D6E-409C-BE32-E72D297353CC}">
              <c16:uniqueId val="{00000004-C0CE-4ACB-A536-C558FC2A973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0CE-4ACB-A536-C558FC2A973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0CE-4ACB-A536-C558FC2A973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1373</c:v>
                </c:pt>
                <c:pt idx="3">
                  <c:v>1451</c:v>
                </c:pt>
                <c:pt idx="6">
                  <c:v>1359</c:v>
                </c:pt>
                <c:pt idx="9">
                  <c:v>1461</c:v>
                </c:pt>
                <c:pt idx="12">
                  <c:v>1408</c:v>
                </c:pt>
              </c:numCache>
            </c:numRef>
          </c:val>
          <c:extLst>
            <c:ext xmlns:c16="http://schemas.microsoft.com/office/drawing/2014/chart" uri="{C3380CC4-5D6E-409C-BE32-E72D297353CC}">
              <c16:uniqueId val="{00000007-C0CE-4ACB-A536-C558FC2A9730}"/>
            </c:ext>
          </c:extLst>
        </c:ser>
        <c:dLbls>
          <c:showLegendKey val="0"/>
          <c:showVal val="0"/>
          <c:showCatName val="0"/>
          <c:showSerName val="0"/>
          <c:showPercent val="0"/>
          <c:showBubbleSize val="0"/>
        </c:dLbls>
        <c:gapWidth val="100"/>
        <c:overlap val="100"/>
        <c:axId val="611535032"/>
        <c:axId val="6115358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330</c:v>
                </c:pt>
                <c:pt idx="2">
                  <c:v>#N/A</c:v>
                </c:pt>
                <c:pt idx="3">
                  <c:v>#N/A</c:v>
                </c:pt>
                <c:pt idx="4">
                  <c:v>333</c:v>
                </c:pt>
                <c:pt idx="5">
                  <c:v>#N/A</c:v>
                </c:pt>
                <c:pt idx="6">
                  <c:v>#N/A</c:v>
                </c:pt>
                <c:pt idx="7">
                  <c:v>339</c:v>
                </c:pt>
                <c:pt idx="8">
                  <c:v>#N/A</c:v>
                </c:pt>
                <c:pt idx="9">
                  <c:v>#N/A</c:v>
                </c:pt>
                <c:pt idx="10">
                  <c:v>350</c:v>
                </c:pt>
                <c:pt idx="11">
                  <c:v>#N/A</c:v>
                </c:pt>
                <c:pt idx="12">
                  <c:v>#N/A</c:v>
                </c:pt>
                <c:pt idx="13">
                  <c:v>357</c:v>
                </c:pt>
                <c:pt idx="14">
                  <c:v>#N/A</c:v>
                </c:pt>
              </c:numCache>
            </c:numRef>
          </c:val>
          <c:smooth val="0"/>
          <c:extLst>
            <c:ext xmlns:c16="http://schemas.microsoft.com/office/drawing/2014/chart" uri="{C3380CC4-5D6E-409C-BE32-E72D297353CC}">
              <c16:uniqueId val="{00000008-C0CE-4ACB-A536-C558FC2A9730}"/>
            </c:ext>
          </c:extLst>
        </c:ser>
        <c:dLbls>
          <c:showLegendKey val="0"/>
          <c:showVal val="0"/>
          <c:showCatName val="0"/>
          <c:showSerName val="0"/>
          <c:showPercent val="0"/>
          <c:showBubbleSize val="0"/>
        </c:dLbls>
        <c:marker val="1"/>
        <c:smooth val="0"/>
        <c:axId val="611535032"/>
        <c:axId val="611535816"/>
      </c:lineChart>
      <c:catAx>
        <c:axId val="611535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11535816"/>
        <c:crosses val="autoZero"/>
        <c:auto val="1"/>
        <c:lblAlgn val="ctr"/>
        <c:lblOffset val="100"/>
        <c:tickLblSkip val="1"/>
        <c:tickMarkSkip val="1"/>
        <c:noMultiLvlLbl val="0"/>
      </c:catAx>
      <c:valAx>
        <c:axId val="6115358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11535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1329</c:v>
                </c:pt>
                <c:pt idx="1">
                  <c:v>1054</c:v>
                </c:pt>
                <c:pt idx="2">
                  <c:v>1277</c:v>
                </c:pt>
              </c:numCache>
            </c:numRef>
          </c:val>
          <c:extLst>
            <c:ext xmlns:c16="http://schemas.microsoft.com/office/drawing/2014/chart" uri="{C3380CC4-5D6E-409C-BE32-E72D297353CC}">
              <c16:uniqueId val="{00000000-9394-45CA-B297-9B07F6B6187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299</c:v>
                </c:pt>
                <c:pt idx="1">
                  <c:v>299</c:v>
                </c:pt>
                <c:pt idx="2">
                  <c:v>299</c:v>
                </c:pt>
              </c:numCache>
            </c:numRef>
          </c:val>
          <c:extLst>
            <c:ext xmlns:c16="http://schemas.microsoft.com/office/drawing/2014/chart" uri="{C3380CC4-5D6E-409C-BE32-E72D297353CC}">
              <c16:uniqueId val="{00000001-9394-45CA-B297-9B07F6B6187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1230</c:v>
                </c:pt>
                <c:pt idx="1">
                  <c:v>1411</c:v>
                </c:pt>
                <c:pt idx="2">
                  <c:v>1529</c:v>
                </c:pt>
              </c:numCache>
            </c:numRef>
          </c:val>
          <c:extLst>
            <c:ext xmlns:c16="http://schemas.microsoft.com/office/drawing/2014/chart" uri="{C3380CC4-5D6E-409C-BE32-E72D297353CC}">
              <c16:uniqueId val="{00000002-9394-45CA-B297-9B07F6B6187E}"/>
            </c:ext>
          </c:extLst>
        </c:ser>
        <c:dLbls>
          <c:showLegendKey val="0"/>
          <c:showVal val="0"/>
          <c:showCatName val="0"/>
          <c:showSerName val="0"/>
          <c:showPercent val="0"/>
          <c:showBubbleSize val="0"/>
        </c:dLbls>
        <c:gapWidth val="120"/>
        <c:overlap val="100"/>
        <c:axId val="611533856"/>
        <c:axId val="611529152"/>
      </c:barChart>
      <c:catAx>
        <c:axId val="611533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611529152"/>
        <c:crosses val="autoZero"/>
        <c:auto val="1"/>
        <c:lblAlgn val="ctr"/>
        <c:lblOffset val="100"/>
        <c:tickLblSkip val="1"/>
        <c:tickMarkSkip val="1"/>
        <c:noMultiLvlLbl val="0"/>
      </c:catAx>
      <c:valAx>
        <c:axId val="611529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611533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8735</c:v>
                </c:pt>
                <c:pt idx="5">
                  <c:v>8839</c:v>
                </c:pt>
                <c:pt idx="8">
                  <c:v>9169</c:v>
                </c:pt>
                <c:pt idx="11">
                  <c:v>9914</c:v>
                </c:pt>
                <c:pt idx="14">
                  <c:v>9749</c:v>
                </c:pt>
              </c:numCache>
            </c:numRef>
          </c:val>
          <c:extLst>
            <c:ext xmlns:c16="http://schemas.microsoft.com/office/drawing/2014/chart" uri="{C3380CC4-5D6E-409C-BE32-E72D297353CC}">
              <c16:uniqueId val="{00000000-A4C5-4F39-A6A8-9411B01657C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1731</c:v>
                </c:pt>
                <c:pt idx="5">
                  <c:v>1701</c:v>
                </c:pt>
                <c:pt idx="8">
                  <c:v>1568</c:v>
                </c:pt>
                <c:pt idx="11">
                  <c:v>1498</c:v>
                </c:pt>
                <c:pt idx="14">
                  <c:v>1378</c:v>
                </c:pt>
              </c:numCache>
            </c:numRef>
          </c:val>
          <c:extLst>
            <c:ext xmlns:c16="http://schemas.microsoft.com/office/drawing/2014/chart" uri="{C3380CC4-5D6E-409C-BE32-E72D297353CC}">
              <c16:uniqueId val="{00000001-A4C5-4F39-A6A8-9411B01657C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2943</c:v>
                </c:pt>
                <c:pt idx="5">
                  <c:v>3011</c:v>
                </c:pt>
                <c:pt idx="8">
                  <c:v>2858</c:v>
                </c:pt>
                <c:pt idx="11">
                  <c:v>2763</c:v>
                </c:pt>
                <c:pt idx="14">
                  <c:v>3103</c:v>
                </c:pt>
              </c:numCache>
            </c:numRef>
          </c:val>
          <c:extLst>
            <c:ext xmlns:c16="http://schemas.microsoft.com/office/drawing/2014/chart" uri="{C3380CC4-5D6E-409C-BE32-E72D297353CC}">
              <c16:uniqueId val="{00000002-A4C5-4F39-A6A8-9411B01657C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4C5-4F39-A6A8-9411B01657C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4C5-4F39-A6A8-9411B01657C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4C5-4F39-A6A8-9411B01657C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2488</c:v>
                </c:pt>
                <c:pt idx="3">
                  <c:v>2262</c:v>
                </c:pt>
                <c:pt idx="6">
                  <c:v>2204</c:v>
                </c:pt>
                <c:pt idx="9">
                  <c:v>2329</c:v>
                </c:pt>
                <c:pt idx="12">
                  <c:v>2355</c:v>
                </c:pt>
              </c:numCache>
            </c:numRef>
          </c:val>
          <c:extLst>
            <c:ext xmlns:c16="http://schemas.microsoft.com/office/drawing/2014/chart" uri="{C3380CC4-5D6E-409C-BE32-E72D297353CC}">
              <c16:uniqueId val="{00000006-A4C5-4F39-A6A8-9411B01657C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381</c:v>
                </c:pt>
                <c:pt idx="3">
                  <c:v>337</c:v>
                </c:pt>
                <c:pt idx="6">
                  <c:v>286</c:v>
                </c:pt>
                <c:pt idx="9">
                  <c:v>282</c:v>
                </c:pt>
                <c:pt idx="12">
                  <c:v>285</c:v>
                </c:pt>
              </c:numCache>
            </c:numRef>
          </c:val>
          <c:extLst>
            <c:ext xmlns:c16="http://schemas.microsoft.com/office/drawing/2014/chart" uri="{C3380CC4-5D6E-409C-BE32-E72D297353CC}">
              <c16:uniqueId val="{00000007-A4C5-4F39-A6A8-9411B01657C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20</c:v>
                </c:pt>
                <c:pt idx="3">
                  <c:v>15</c:v>
                </c:pt>
                <c:pt idx="6">
                  <c:v>57</c:v>
                </c:pt>
                <c:pt idx="9">
                  <c:v>0</c:v>
                </c:pt>
                <c:pt idx="12">
                  <c:v>0</c:v>
                </c:pt>
              </c:numCache>
            </c:numRef>
          </c:val>
          <c:extLst>
            <c:ext xmlns:c16="http://schemas.microsoft.com/office/drawing/2014/chart" uri="{C3380CC4-5D6E-409C-BE32-E72D297353CC}">
              <c16:uniqueId val="{00000008-A4C5-4F39-A6A8-9411B01657C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4C5-4F39-A6A8-9411B01657C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13207</c:v>
                </c:pt>
                <c:pt idx="3">
                  <c:v>13205</c:v>
                </c:pt>
                <c:pt idx="6">
                  <c:v>13605</c:v>
                </c:pt>
                <c:pt idx="9">
                  <c:v>14473</c:v>
                </c:pt>
                <c:pt idx="12">
                  <c:v>14125</c:v>
                </c:pt>
              </c:numCache>
            </c:numRef>
          </c:val>
          <c:extLst>
            <c:ext xmlns:c16="http://schemas.microsoft.com/office/drawing/2014/chart" uri="{C3380CC4-5D6E-409C-BE32-E72D297353CC}">
              <c16:uniqueId val="{0000000A-A4C5-4F39-A6A8-9411B01657CB}"/>
            </c:ext>
          </c:extLst>
        </c:ser>
        <c:dLbls>
          <c:showLegendKey val="0"/>
          <c:showVal val="0"/>
          <c:showCatName val="0"/>
          <c:showSerName val="0"/>
          <c:showPercent val="0"/>
          <c:showBubbleSize val="0"/>
        </c:dLbls>
        <c:gapWidth val="100"/>
        <c:overlap val="100"/>
        <c:axId val="611531504"/>
        <c:axId val="6115303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2687</c:v>
                </c:pt>
                <c:pt idx="2">
                  <c:v>#N/A</c:v>
                </c:pt>
                <c:pt idx="3">
                  <c:v>#N/A</c:v>
                </c:pt>
                <c:pt idx="4">
                  <c:v>2267</c:v>
                </c:pt>
                <c:pt idx="5">
                  <c:v>#N/A</c:v>
                </c:pt>
                <c:pt idx="6">
                  <c:v>#N/A</c:v>
                </c:pt>
                <c:pt idx="7">
                  <c:v>2556</c:v>
                </c:pt>
                <c:pt idx="8">
                  <c:v>#N/A</c:v>
                </c:pt>
                <c:pt idx="9">
                  <c:v>#N/A</c:v>
                </c:pt>
                <c:pt idx="10">
                  <c:v>2909</c:v>
                </c:pt>
                <c:pt idx="11">
                  <c:v>#N/A</c:v>
                </c:pt>
                <c:pt idx="12">
                  <c:v>#N/A</c:v>
                </c:pt>
                <c:pt idx="13">
                  <c:v>2535</c:v>
                </c:pt>
                <c:pt idx="14">
                  <c:v>#N/A</c:v>
                </c:pt>
              </c:numCache>
            </c:numRef>
          </c:val>
          <c:smooth val="0"/>
          <c:extLst>
            <c:ext xmlns:c16="http://schemas.microsoft.com/office/drawing/2014/chart" uri="{C3380CC4-5D6E-409C-BE32-E72D297353CC}">
              <c16:uniqueId val="{0000000B-A4C5-4F39-A6A8-9411B01657CB}"/>
            </c:ext>
          </c:extLst>
        </c:ser>
        <c:dLbls>
          <c:showLegendKey val="0"/>
          <c:showVal val="0"/>
          <c:showCatName val="0"/>
          <c:showSerName val="0"/>
          <c:showPercent val="0"/>
          <c:showBubbleSize val="0"/>
        </c:dLbls>
        <c:marker val="1"/>
        <c:smooth val="0"/>
        <c:axId val="611531504"/>
        <c:axId val="611530328"/>
      </c:lineChart>
      <c:catAx>
        <c:axId val="611531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11530328"/>
        <c:crosses val="autoZero"/>
        <c:auto val="1"/>
        <c:lblAlgn val="ctr"/>
        <c:lblOffset val="100"/>
        <c:tickLblSkip val="1"/>
        <c:tickMarkSkip val="1"/>
        <c:noMultiLvlLbl val="0"/>
      </c:catAx>
      <c:valAx>
        <c:axId val="6115303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11531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福岡県川崎町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16,173
16,061
36.14
12,580,403
12,523,221
51,693
5,021,476
13,923,009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62.2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人口減少に加え、町内に中心となる産業がないこと等により、恒常的に財政基盤が弱く、類似団体平均をかなり下回っている。</a:t>
          </a:r>
          <a:endParaRPr kumimoji="1" lang="en-US"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　長期的視野での投資的経費の峻別、抑制を行い、歳出の徹底的な見直しを実施するとともに、活力あるまちづくりを展開しつつ、行政の効率化を努めることにより、財政の健全化を図る。</a:t>
          </a:r>
          <a:endParaRPr kumimoji="0" lang="ja-JP"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a:extLst>
            <a:ext uri="{FF2B5EF4-FFF2-40B4-BE49-F238E27FC236}">
              <a16:creationId xmlns:a16="http://schemas.microsoft.com/office/drawing/2014/main" id="{00000000-0008-0000-0300-000041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a16="http://schemas.microsoft.com/office/drawing/2014/main" id="{00000000-0008-0000-0300-000042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58738</xdr:rowOff>
    </xdr:from>
    <xdr:to>
      <xdr:col>23</xdr:col>
      <xdr:colOff>133350</xdr:colOff>
      <xdr:row>44</xdr:row>
      <xdr:rowOff>134938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953000" y="623093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107015</xdr:rowOff>
    </xdr:from>
    <xdr:ext cx="762000" cy="259045"/>
    <xdr:sp macro="" textlink="">
      <xdr:nvSpPr>
        <xdr:cNvPr id="68" name="財政力最小値テキスト">
          <a:extLst>
            <a:ext uri="{FF2B5EF4-FFF2-40B4-BE49-F238E27FC236}">
              <a16:creationId xmlns:a16="http://schemas.microsoft.com/office/drawing/2014/main" id="{00000000-0008-0000-0300-000044000000}"/>
            </a:ext>
          </a:extLst>
        </xdr:cNvPr>
        <xdr:cNvSpPr txBox="1"/>
      </xdr:nvSpPr>
      <xdr:spPr>
        <a:xfrm>
          <a:off x="5041900" y="765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134938</xdr:rowOff>
    </xdr:from>
    <xdr:to>
      <xdr:col>24</xdr:col>
      <xdr:colOff>12700</xdr:colOff>
      <xdr:row>44</xdr:row>
      <xdr:rowOff>134938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767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145115</xdr:rowOff>
    </xdr:from>
    <xdr:ext cx="762000" cy="259045"/>
    <xdr:sp macro="" textlink="">
      <xdr:nvSpPr>
        <xdr:cNvPr id="70" name="財政力最大値テキスト">
          <a:extLst>
            <a:ext uri="{FF2B5EF4-FFF2-40B4-BE49-F238E27FC236}">
              <a16:creationId xmlns:a16="http://schemas.microsoft.com/office/drawing/2014/main" id="{00000000-0008-0000-0300-000046000000}"/>
            </a:ext>
          </a:extLst>
        </xdr:cNvPr>
        <xdr:cNvSpPr txBox="1"/>
      </xdr:nvSpPr>
      <xdr:spPr>
        <a:xfrm>
          <a:off x="5041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58738</xdr:rowOff>
    </xdr:from>
    <xdr:to>
      <xdr:col>24</xdr:col>
      <xdr:colOff>12700</xdr:colOff>
      <xdr:row>36</xdr:row>
      <xdr:rowOff>58738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864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34396</xdr:rowOff>
    </xdr:from>
    <xdr:to>
      <xdr:col>23</xdr:col>
      <xdr:colOff>133350</xdr:colOff>
      <xdr:row>44</xdr:row>
      <xdr:rowOff>34396</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4114800" y="75781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101723</xdr:rowOff>
    </xdr:from>
    <xdr:ext cx="762000" cy="259045"/>
    <xdr:sp macro="" textlink="">
      <xdr:nvSpPr>
        <xdr:cNvPr id="73" name="財政力平均値テキスト">
          <a:extLst>
            <a:ext uri="{FF2B5EF4-FFF2-40B4-BE49-F238E27FC236}">
              <a16:creationId xmlns:a16="http://schemas.microsoft.com/office/drawing/2014/main" id="{00000000-0008-0000-0300-000049000000}"/>
            </a:ext>
          </a:extLst>
        </xdr:cNvPr>
        <xdr:cNvSpPr txBox="1"/>
      </xdr:nvSpPr>
      <xdr:spPr>
        <a:xfrm>
          <a:off x="5041900" y="71311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85196</xdr:rowOff>
    </xdr:from>
    <xdr:to>
      <xdr:col>23</xdr:col>
      <xdr:colOff>184150</xdr:colOff>
      <xdr:row>43</xdr:row>
      <xdr:rowOff>15346</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9022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34396</xdr:rowOff>
    </xdr:from>
    <xdr:to>
      <xdr:col>19</xdr:col>
      <xdr:colOff>133350</xdr:colOff>
      <xdr:row>44</xdr:row>
      <xdr:rowOff>34396</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3225800" y="75781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35577</xdr:rowOff>
    </xdr:from>
    <xdr:ext cx="7366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34396</xdr:rowOff>
    </xdr:from>
    <xdr:to>
      <xdr:col>15</xdr:col>
      <xdr:colOff>82550</xdr:colOff>
      <xdr:row>44</xdr:row>
      <xdr:rowOff>44450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2336800" y="7578196"/>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85196</xdr:rowOff>
    </xdr:from>
    <xdr:to>
      <xdr:col>15</xdr:col>
      <xdr:colOff>133350</xdr:colOff>
      <xdr:row>43</xdr:row>
      <xdr:rowOff>15346</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3175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25523</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2844800" y="7054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44450</xdr:rowOff>
    </xdr:from>
    <xdr:to>
      <xdr:col>11</xdr:col>
      <xdr:colOff>31750</xdr:colOff>
      <xdr:row>44</xdr:row>
      <xdr:rowOff>44450</xdr:rowOff>
    </xdr:to>
    <xdr:cxnSp macro="">
      <xdr:nvCxnSpPr>
        <xdr:cNvPr id="81" name="直線コネクタ 80">
          <a:extLst>
            <a:ext uri="{FF2B5EF4-FFF2-40B4-BE49-F238E27FC236}">
              <a16:creationId xmlns:a16="http://schemas.microsoft.com/office/drawing/2014/main" id="{00000000-0008-0000-0300-000051000000}"/>
            </a:ext>
          </a:extLst>
        </xdr:cNvPr>
        <xdr:cNvCxnSpPr/>
      </xdr:nvCxnSpPr>
      <xdr:spPr>
        <a:xfrm>
          <a:off x="1447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105304</xdr:rowOff>
    </xdr:from>
    <xdr:to>
      <xdr:col>7</xdr:col>
      <xdr:colOff>31750</xdr:colOff>
      <xdr:row>43</xdr:row>
      <xdr:rowOff>35454</xdr:rowOff>
    </xdr:to>
    <xdr:sp macro="" textlink="">
      <xdr:nvSpPr>
        <xdr:cNvPr id="84" name="フローチャート: 判断 83">
          <a:extLst>
            <a:ext uri="{FF2B5EF4-FFF2-40B4-BE49-F238E27FC236}">
              <a16:creationId xmlns:a16="http://schemas.microsoft.com/office/drawing/2014/main" id="{00000000-0008-0000-0300-000054000000}"/>
            </a:ext>
          </a:extLst>
        </xdr:cNvPr>
        <xdr:cNvSpPr/>
      </xdr:nvSpPr>
      <xdr:spPr>
        <a:xfrm>
          <a:off x="13970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45631</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066800" y="707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155046</xdr:rowOff>
    </xdr:from>
    <xdr:to>
      <xdr:col>23</xdr:col>
      <xdr:colOff>184150</xdr:colOff>
      <xdr:row>44</xdr:row>
      <xdr:rowOff>85196</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902200" y="752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50923</xdr:rowOff>
    </xdr:from>
    <xdr:ext cx="762000" cy="259045"/>
    <xdr:sp macro="" textlink="">
      <xdr:nvSpPr>
        <xdr:cNvPr id="92" name="財政力該当値テキスト">
          <a:extLst>
            <a:ext uri="{FF2B5EF4-FFF2-40B4-BE49-F238E27FC236}">
              <a16:creationId xmlns:a16="http://schemas.microsoft.com/office/drawing/2014/main" id="{00000000-0008-0000-0300-00005C000000}"/>
            </a:ext>
          </a:extLst>
        </xdr:cNvPr>
        <xdr:cNvSpPr txBox="1"/>
      </xdr:nvSpPr>
      <xdr:spPr>
        <a:xfrm>
          <a:off x="5041900" y="742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155046</xdr:rowOff>
    </xdr:from>
    <xdr:to>
      <xdr:col>19</xdr:col>
      <xdr:colOff>184150</xdr:colOff>
      <xdr:row>44</xdr:row>
      <xdr:rowOff>85196</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4064000" y="752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69973</xdr:rowOff>
    </xdr:from>
    <xdr:ext cx="7366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3733800" y="761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155046</xdr:rowOff>
    </xdr:from>
    <xdr:to>
      <xdr:col>15</xdr:col>
      <xdr:colOff>133350</xdr:colOff>
      <xdr:row>44</xdr:row>
      <xdr:rowOff>85196</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3175000" y="752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69973</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2844800" y="761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165100</xdr:rowOff>
    </xdr:from>
    <xdr:to>
      <xdr:col>11</xdr:col>
      <xdr:colOff>82550</xdr:colOff>
      <xdr:row>44</xdr:row>
      <xdr:rowOff>95250</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80027</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165100</xdr:rowOff>
    </xdr:from>
    <xdr:to>
      <xdr:col>7</xdr:col>
      <xdr:colOff>31750</xdr:colOff>
      <xdr:row>44</xdr:row>
      <xdr:rowOff>95250</xdr:rowOff>
    </xdr:to>
    <xdr:sp macro="" textlink="">
      <xdr:nvSpPr>
        <xdr:cNvPr id="99" name="楕円 98">
          <a:extLst>
            <a:ext uri="{FF2B5EF4-FFF2-40B4-BE49-F238E27FC236}">
              <a16:creationId xmlns:a16="http://schemas.microsoft.com/office/drawing/2014/main" id="{00000000-0008-0000-0300-000063000000}"/>
            </a:ext>
          </a:extLst>
        </xdr:cNvPr>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80027</xdr:rowOff>
    </xdr:from>
    <xdr:ext cx="762000" cy="25904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a:extLst>
            <a:ext uri="{FF2B5EF4-FFF2-40B4-BE49-F238E27FC236}">
              <a16:creationId xmlns:a16="http://schemas.microsoft.com/office/drawing/2014/main" id="{00000000-0008-0000-0300-000067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a16="http://schemas.microsoft.com/office/drawing/2014/main" id="{00000000-0008-0000-0300-000070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13</a:t>
          </a:r>
          <a:r>
            <a:rPr kumimoji="1" lang="ja-JP"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年度から</a:t>
          </a:r>
          <a:r>
            <a:rPr kumimoji="1" lang="ja-JP" altLang="en-US"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25</a:t>
          </a:r>
          <a:r>
            <a:rPr kumimoji="1" lang="ja-JP" altLang="en-US"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年度まで実施し</a:t>
          </a:r>
          <a:r>
            <a:rPr kumimoji="1" lang="ja-JP"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た財政健全化計画に基づいた、人件費、公債費の抑制をおこなってきたことにより、義務的経費を圧縮してきたが、歳入の経常的一般財源等の減も年々大きい為、類似団体平均より高い比率となっている。</a:t>
          </a:r>
          <a:endParaRPr kumimoji="1" lang="en-US"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　今後も、投資的事業の抑制により公債費を削減するとともに、行政改革による新規職員採用及び臨時嘱託職員採用の抑制により義務的経費の抑制に努めていく。</a:t>
          </a:r>
          <a:endParaRPr kumimoji="0" lang="ja-JP"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2329</xdr:rowOff>
    </xdr:from>
    <xdr:to>
      <xdr:col>23</xdr:col>
      <xdr:colOff>133350</xdr:colOff>
      <xdr:row>66</xdr:row>
      <xdr:rowOff>102658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9946429"/>
          <a:ext cx="0" cy="1471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74735</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39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102658</xdr:rowOff>
    </xdr:from>
    <xdr:to>
      <xdr:col>24</xdr:col>
      <xdr:colOff>12700</xdr:colOff>
      <xdr:row>66</xdr:row>
      <xdr:rowOff>102658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41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88706</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2329</xdr:rowOff>
    </xdr:from>
    <xdr:to>
      <xdr:col>24</xdr:col>
      <xdr:colOff>12700</xdr:colOff>
      <xdr:row>58</xdr:row>
      <xdr:rowOff>2329</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67521</xdr:rowOff>
    </xdr:from>
    <xdr:to>
      <xdr:col>23</xdr:col>
      <xdr:colOff>133350</xdr:colOff>
      <xdr:row>64</xdr:row>
      <xdr:rowOff>119804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4114800" y="11040321"/>
          <a:ext cx="838200" cy="52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134848</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5932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118321</xdr:rowOff>
    </xdr:from>
    <xdr:to>
      <xdr:col>23</xdr:col>
      <xdr:colOff>184150</xdr:colOff>
      <xdr:row>63</xdr:row>
      <xdr:rowOff>48471</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119804</xdr:rowOff>
    </xdr:from>
    <xdr:to>
      <xdr:col>19</xdr:col>
      <xdr:colOff>133350</xdr:colOff>
      <xdr:row>64</xdr:row>
      <xdr:rowOff>123825</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3225800" y="11092604"/>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142452</xdr:rowOff>
    </xdr:from>
    <xdr:to>
      <xdr:col>19</xdr:col>
      <xdr:colOff>184150</xdr:colOff>
      <xdr:row>63</xdr:row>
      <xdr:rowOff>72602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82779</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0541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119804</xdr:rowOff>
    </xdr:from>
    <xdr:to>
      <xdr:col>15</xdr:col>
      <xdr:colOff>82550</xdr:colOff>
      <xdr:row>64</xdr:row>
      <xdr:rowOff>123825</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2336800" y="11092604"/>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118321</xdr:rowOff>
    </xdr:from>
    <xdr:to>
      <xdr:col>15</xdr:col>
      <xdr:colOff>133350</xdr:colOff>
      <xdr:row>63</xdr:row>
      <xdr:rowOff>48471</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58648</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517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35348</xdr:rowOff>
    </xdr:from>
    <xdr:to>
      <xdr:col>11</xdr:col>
      <xdr:colOff>31750</xdr:colOff>
      <xdr:row>64</xdr:row>
      <xdr:rowOff>119804</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a:off x="1447800" y="11008148"/>
          <a:ext cx="889000" cy="8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98213</xdr:rowOff>
    </xdr:from>
    <xdr:to>
      <xdr:col>11</xdr:col>
      <xdr:colOff>82550</xdr:colOff>
      <xdr:row>63</xdr:row>
      <xdr:rowOff>28363</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38540</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49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78105</xdr:rowOff>
    </xdr:from>
    <xdr:to>
      <xdr:col>7</xdr:col>
      <xdr:colOff>31750</xdr:colOff>
      <xdr:row>63</xdr:row>
      <xdr:rowOff>8255</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18432</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47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16721</xdr:rowOff>
    </xdr:from>
    <xdr:to>
      <xdr:col>23</xdr:col>
      <xdr:colOff>184150</xdr:colOff>
      <xdr:row>64</xdr:row>
      <xdr:rowOff>118321</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098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160248</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0961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69004</xdr:rowOff>
    </xdr:from>
    <xdr:to>
      <xdr:col>19</xdr:col>
      <xdr:colOff>184150</xdr:colOff>
      <xdr:row>64</xdr:row>
      <xdr:rowOff>170604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104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155381</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1128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73025</xdr:rowOff>
    </xdr:from>
    <xdr:to>
      <xdr:col>15</xdr:col>
      <xdr:colOff>133350</xdr:colOff>
      <xdr:row>65</xdr:row>
      <xdr:rowOff>3175</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104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159402</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1113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69004</xdr:rowOff>
    </xdr:from>
    <xdr:to>
      <xdr:col>11</xdr:col>
      <xdr:colOff>82550</xdr:colOff>
      <xdr:row>64</xdr:row>
      <xdr:rowOff>170604</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104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155381</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112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155998</xdr:rowOff>
    </xdr:from>
    <xdr:to>
      <xdr:col>7</xdr:col>
      <xdr:colOff>31750</xdr:colOff>
      <xdr:row>64</xdr:row>
      <xdr:rowOff>86148</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095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70925</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104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[199,027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類似団体平均比較で</a:t>
          </a:r>
          <a:r>
            <a:rPr kumimoji="1" lang="en-US"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22,220</a:t>
          </a:r>
          <a:r>
            <a:rPr kumimoji="1" lang="ja-JP"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円、全国平均比較</a:t>
          </a:r>
          <a:r>
            <a:rPr kumimoji="1" lang="ja-JP" altLang="en-US"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で</a:t>
          </a:r>
          <a:r>
            <a:rPr kumimoji="1" lang="en-US"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53,210</a:t>
          </a:r>
          <a:r>
            <a:rPr kumimoji="1" lang="ja-JP"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円高くなっているのは、主に人件費が要因となっている。平成</a:t>
          </a:r>
          <a:r>
            <a:rPr kumimoji="1" lang="en-US"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26</a:t>
          </a:r>
          <a:r>
            <a:rPr kumimoji="1" lang="ja-JP"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年度より給食センターの調理及び配送の民間委託を実施しているものの、老人ホーム、保育所は直営で行っている状況である。</a:t>
          </a:r>
          <a:endParaRPr kumimoji="1" lang="en-US"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　現在、民間で実施可能なものについては、積極的に指定管理者制度の導入などを進めるよう検討を始めている。</a:t>
          </a:r>
          <a:endParaRPr kumimoji="1" lang="en-US"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　また、本庁においても各課の事務事業の見直しを行い定年退職者に伴う新規職員採用の抑制に努め、人件費の削減を図る。</a:t>
          </a:r>
          <a:endParaRPr kumimoji="0" lang="ja-JP"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2538</xdr:rowOff>
    </xdr:from>
    <xdr:to>
      <xdr:col>23</xdr:col>
      <xdr:colOff>133350</xdr:colOff>
      <xdr:row>88</xdr:row>
      <xdr:rowOff>90165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889988"/>
          <a:ext cx="0" cy="12877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62242</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149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90165</xdr:rowOff>
    </xdr:from>
    <xdr:to>
      <xdr:col>24</xdr:col>
      <xdr:colOff>12700</xdr:colOff>
      <xdr:row>88</xdr:row>
      <xdr:rowOff>90165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177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88915</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633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2538</xdr:rowOff>
    </xdr:from>
    <xdr:to>
      <xdr:col>24</xdr:col>
      <xdr:colOff>12700</xdr:colOff>
      <xdr:row>81</xdr:row>
      <xdr:rowOff>2538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889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116145</xdr:rowOff>
    </xdr:from>
    <xdr:to>
      <xdr:col>23</xdr:col>
      <xdr:colOff>133350</xdr:colOff>
      <xdr:row>85</xdr:row>
      <xdr:rowOff>23924</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4346495"/>
          <a:ext cx="838200" cy="250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153829</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42127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137302</xdr:rowOff>
    </xdr:from>
    <xdr:to>
      <xdr:col>23</xdr:col>
      <xdr:colOff>184150</xdr:colOff>
      <xdr:row>84</xdr:row>
      <xdr:rowOff>67452</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36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40940</xdr:rowOff>
    </xdr:from>
    <xdr:to>
      <xdr:col>19</xdr:col>
      <xdr:colOff>133350</xdr:colOff>
      <xdr:row>83</xdr:row>
      <xdr:rowOff>116145</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4271290"/>
          <a:ext cx="889000" cy="75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31435</xdr:rowOff>
    </xdr:from>
    <xdr:to>
      <xdr:col>19</xdr:col>
      <xdr:colOff>184150</xdr:colOff>
      <xdr:row>83</xdr:row>
      <xdr:rowOff>133035</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42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143212</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4030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40627</xdr:rowOff>
    </xdr:from>
    <xdr:to>
      <xdr:col>15</xdr:col>
      <xdr:colOff>82550</xdr:colOff>
      <xdr:row>83</xdr:row>
      <xdr:rowOff>40940</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4270977"/>
          <a:ext cx="889000" cy="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101629</xdr:rowOff>
    </xdr:from>
    <xdr:to>
      <xdr:col>15</xdr:col>
      <xdr:colOff>133350</xdr:colOff>
      <xdr:row>84</xdr:row>
      <xdr:rowOff>31779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43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16556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4418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6121</xdr:rowOff>
    </xdr:from>
    <xdr:to>
      <xdr:col>11</xdr:col>
      <xdr:colOff>31750</xdr:colOff>
      <xdr:row>83</xdr:row>
      <xdr:rowOff>40627</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4236471"/>
          <a:ext cx="889000" cy="34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137114</xdr:rowOff>
    </xdr:from>
    <xdr:to>
      <xdr:col>11</xdr:col>
      <xdr:colOff>82550</xdr:colOff>
      <xdr:row>83</xdr:row>
      <xdr:rowOff>67264</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419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77441</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396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138587</xdr:rowOff>
    </xdr:from>
    <xdr:to>
      <xdr:col>7</xdr:col>
      <xdr:colOff>31750</xdr:colOff>
      <xdr:row>83</xdr:row>
      <xdr:rowOff>68737</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4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53514</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4283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144574</xdr:rowOff>
    </xdr:from>
    <xdr:to>
      <xdr:col>23</xdr:col>
      <xdr:colOff>184150</xdr:colOff>
      <xdr:row>85</xdr:row>
      <xdr:rowOff>74724</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454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116651</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4518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65345</xdr:rowOff>
    </xdr:from>
    <xdr:to>
      <xdr:col>19</xdr:col>
      <xdr:colOff>184150</xdr:colOff>
      <xdr:row>83</xdr:row>
      <xdr:rowOff>166945</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429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151722</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4382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161590</xdr:rowOff>
    </xdr:from>
    <xdr:to>
      <xdr:col>15</xdr:col>
      <xdr:colOff>133350</xdr:colOff>
      <xdr:row>83</xdr:row>
      <xdr:rowOff>91740</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422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101917</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989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161277</xdr:rowOff>
    </xdr:from>
    <xdr:to>
      <xdr:col>11</xdr:col>
      <xdr:colOff>82550</xdr:colOff>
      <xdr:row>83</xdr:row>
      <xdr:rowOff>91427</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422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76204</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4306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126771</xdr:rowOff>
    </xdr:from>
    <xdr:to>
      <xdr:col>7</xdr:col>
      <xdr:colOff>31750</xdr:colOff>
      <xdr:row>83</xdr:row>
      <xdr:rowOff>56921</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418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67098</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95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13</a:t>
          </a:r>
          <a:r>
            <a:rPr kumimoji="1" lang="ja-JP"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年度から平成</a:t>
          </a:r>
          <a:r>
            <a:rPr kumimoji="1" lang="en-US"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25</a:t>
          </a:r>
          <a:r>
            <a:rPr kumimoji="1" lang="ja-JP"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年度まで実施した財政健全化計画に基づく職員の給与カットの実施により、類似団体平均、全国平均より低い水準にある。</a:t>
          </a:r>
          <a:endParaRPr kumimoji="1" lang="en-US"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　今後も引き続き、より一層の給与適正化に努める。</a:t>
          </a:r>
          <a:endParaRPr kumimoji="1" lang="ja-JP" altLang="en-US"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107187</xdr:rowOff>
    </xdr:from>
    <xdr:to>
      <xdr:col>81</xdr:col>
      <xdr:colOff>44450</xdr:colOff>
      <xdr:row>89</xdr:row>
      <xdr:rowOff>11937</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2318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155464</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43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11937</xdr:rowOff>
    </xdr:from>
    <xdr:to>
      <xdr:col>81</xdr:col>
      <xdr:colOff>133350</xdr:colOff>
      <xdr:row>89</xdr:row>
      <xdr:rowOff>11937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7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22114</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56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107187</xdr:rowOff>
    </xdr:from>
    <xdr:to>
      <xdr:col>81</xdr:col>
      <xdr:colOff>133350</xdr:colOff>
      <xdr:row>80</xdr:row>
      <xdr:rowOff>107187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23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56135</xdr:rowOff>
    </xdr:from>
    <xdr:to>
      <xdr:col>81</xdr:col>
      <xdr:colOff>44450</xdr:colOff>
      <xdr:row>83</xdr:row>
      <xdr:rowOff>65787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286485"/>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76216</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478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104139</xdr:rowOff>
    </xdr:from>
    <xdr:to>
      <xdr:col>81</xdr:col>
      <xdr:colOff>95250</xdr:colOff>
      <xdr:row>85</xdr:row>
      <xdr:rowOff>34289</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150368</xdr:rowOff>
    </xdr:from>
    <xdr:to>
      <xdr:col>77</xdr:col>
      <xdr:colOff>44450</xdr:colOff>
      <xdr:row>83</xdr:row>
      <xdr:rowOff>65787</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209268"/>
          <a:ext cx="8890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94487</xdr:rowOff>
    </xdr:from>
    <xdr:to>
      <xdr:col>77</xdr:col>
      <xdr:colOff>95250</xdr:colOff>
      <xdr:row>85</xdr:row>
      <xdr:rowOff>24637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49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9414</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582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150368</xdr:rowOff>
    </xdr:from>
    <xdr:to>
      <xdr:col>72</xdr:col>
      <xdr:colOff>203200</xdr:colOff>
      <xdr:row>83</xdr:row>
      <xdr:rowOff>75437</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209268"/>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123444</xdr:rowOff>
    </xdr:from>
    <xdr:to>
      <xdr:col>73</xdr:col>
      <xdr:colOff>44450</xdr:colOff>
      <xdr:row>85</xdr:row>
      <xdr:rowOff>53594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38371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61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75437</xdr:rowOff>
    </xdr:from>
    <xdr:to>
      <xdr:col>68</xdr:col>
      <xdr:colOff>152400</xdr:colOff>
      <xdr:row>84</xdr:row>
      <xdr:rowOff>39115</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305787"/>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123444</xdr:rowOff>
    </xdr:from>
    <xdr:to>
      <xdr:col>68</xdr:col>
      <xdr:colOff>203200</xdr:colOff>
      <xdr:row>85</xdr:row>
      <xdr:rowOff>53594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38371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61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123444</xdr:rowOff>
    </xdr:from>
    <xdr:to>
      <xdr:col>64</xdr:col>
      <xdr:colOff>152400</xdr:colOff>
      <xdr:row>85</xdr:row>
      <xdr:rowOff>53594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38371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61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5335</xdr:rowOff>
    </xdr:from>
    <xdr:to>
      <xdr:col>81</xdr:col>
      <xdr:colOff>95250</xdr:colOff>
      <xdr:row>83</xdr:row>
      <xdr:rowOff>106935</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23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21862</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080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14987</xdr:rowOff>
    </xdr:from>
    <xdr:to>
      <xdr:col>77</xdr:col>
      <xdr:colOff>95250</xdr:colOff>
      <xdr:row>83</xdr:row>
      <xdr:rowOff>116587</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24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126764</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014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99568</xdr:rowOff>
    </xdr:from>
    <xdr:to>
      <xdr:col>73</xdr:col>
      <xdr:colOff>44450</xdr:colOff>
      <xdr:row>83</xdr:row>
      <xdr:rowOff>29718</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15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39895</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392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24637</xdr:rowOff>
    </xdr:from>
    <xdr:to>
      <xdr:col>68</xdr:col>
      <xdr:colOff>203200</xdr:colOff>
      <xdr:row>83</xdr:row>
      <xdr:rowOff>126237</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25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136414</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023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159765</xdr:rowOff>
    </xdr:from>
    <xdr:to>
      <xdr:col>64</xdr:col>
      <xdr:colOff>152400</xdr:colOff>
      <xdr:row>84</xdr:row>
      <xdr:rowOff>89915</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39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100092</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15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本町においては、平成</a:t>
          </a:r>
          <a:r>
            <a:rPr kumimoji="1" lang="en-US"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26</a:t>
          </a:r>
          <a:r>
            <a:rPr kumimoji="1" lang="ja-JP"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年度に給食センターの運営を民間に一部委託したが、保育所及び老人ホームなどの施設を直営で行っているために、職員数が類似団体平均を上回っている。</a:t>
          </a:r>
          <a:endParaRPr kumimoji="1" lang="en-US"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　現在、民間で実施可能なものについては、積極的に指定管理者制度の導入などを進めるよう検討を始めている。</a:t>
          </a:r>
          <a:endParaRPr kumimoji="1" lang="en-US"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　また、本庁においても各課の事務事業の見直しを行い定年退職者に伴う新規職員採用の抑制に努め、より適正な定員管理に努める。</a:t>
          </a:r>
          <a:endParaRPr kumimoji="1" lang="ja-JP" altLang="en-US"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125519</xdr:rowOff>
    </xdr:from>
    <xdr:to>
      <xdr:col>81</xdr:col>
      <xdr:colOff>44450</xdr:colOff>
      <xdr:row>66</xdr:row>
      <xdr:rowOff>97296</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9898169"/>
          <a:ext cx="0" cy="15148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69373</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38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97296</xdr:rowOff>
    </xdr:from>
    <xdr:to>
      <xdr:col>81</xdr:col>
      <xdr:colOff>133350</xdr:colOff>
      <xdr:row>66</xdr:row>
      <xdr:rowOff>97296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41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40446</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641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125519</xdr:rowOff>
    </xdr:from>
    <xdr:to>
      <xdr:col>81</xdr:col>
      <xdr:colOff>133350</xdr:colOff>
      <xdr:row>57</xdr:row>
      <xdr:rowOff>125519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9898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32526</xdr:rowOff>
    </xdr:from>
    <xdr:to>
      <xdr:col>81</xdr:col>
      <xdr:colOff>44450</xdr:colOff>
      <xdr:row>63</xdr:row>
      <xdr:rowOff>67380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833876"/>
          <a:ext cx="838200" cy="3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98372</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2139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81845</xdr:rowOff>
    </xdr:from>
    <xdr:to>
      <xdr:col>81</xdr:col>
      <xdr:colOff>95250</xdr:colOff>
      <xdr:row>61</xdr:row>
      <xdr:rowOff>11995</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36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159738</xdr:rowOff>
    </xdr:from>
    <xdr:to>
      <xdr:col>77</xdr:col>
      <xdr:colOff>44450</xdr:colOff>
      <xdr:row>63</xdr:row>
      <xdr:rowOff>32526</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789638"/>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112677</xdr:rowOff>
    </xdr:from>
    <xdr:to>
      <xdr:col>77</xdr:col>
      <xdr:colOff>95250</xdr:colOff>
      <xdr:row>61</xdr:row>
      <xdr:rowOff>42827</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53004</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168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158397</xdr:rowOff>
    </xdr:from>
    <xdr:to>
      <xdr:col>72</xdr:col>
      <xdr:colOff>203200</xdr:colOff>
      <xdr:row>62</xdr:row>
      <xdr:rowOff>159738</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788297"/>
          <a:ext cx="889000" cy="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84526</xdr:rowOff>
    </xdr:from>
    <xdr:to>
      <xdr:col>73</xdr:col>
      <xdr:colOff>44450</xdr:colOff>
      <xdr:row>61</xdr:row>
      <xdr:rowOff>14676</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24853</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140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40429</xdr:rowOff>
    </xdr:from>
    <xdr:to>
      <xdr:col>68</xdr:col>
      <xdr:colOff>152400</xdr:colOff>
      <xdr:row>62</xdr:row>
      <xdr:rowOff>158397</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670329"/>
          <a:ext cx="889000" cy="117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71120</xdr:rowOff>
    </xdr:from>
    <xdr:to>
      <xdr:col>68</xdr:col>
      <xdr:colOff>203200</xdr:colOff>
      <xdr:row>61</xdr:row>
      <xdr:rowOff>1270</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11447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64417</xdr:rowOff>
    </xdr:from>
    <xdr:to>
      <xdr:col>64</xdr:col>
      <xdr:colOff>152400</xdr:colOff>
      <xdr:row>60</xdr:row>
      <xdr:rowOff>166017</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5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4744</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120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16580</xdr:rowOff>
    </xdr:from>
    <xdr:to>
      <xdr:col>81</xdr:col>
      <xdr:colOff>95250</xdr:colOff>
      <xdr:row>63</xdr:row>
      <xdr:rowOff>118180</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81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160107</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790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153176</xdr:rowOff>
    </xdr:from>
    <xdr:to>
      <xdr:col>77</xdr:col>
      <xdr:colOff>95250</xdr:colOff>
      <xdr:row>63</xdr:row>
      <xdr:rowOff>83326</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78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68103</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869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108938</xdr:rowOff>
    </xdr:from>
    <xdr:to>
      <xdr:col>73</xdr:col>
      <xdr:colOff>44450</xdr:colOff>
      <xdr:row>63</xdr:row>
      <xdr:rowOff>39088</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73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23865</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825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107597</xdr:rowOff>
    </xdr:from>
    <xdr:to>
      <xdr:col>68</xdr:col>
      <xdr:colOff>203200</xdr:colOff>
      <xdr:row>63</xdr:row>
      <xdr:rowOff>37747</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73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22524</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823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161079</xdr:rowOff>
    </xdr:from>
    <xdr:to>
      <xdr:col>64</xdr:col>
      <xdr:colOff>152400</xdr:colOff>
      <xdr:row>62</xdr:row>
      <xdr:rowOff>91229</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61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76006</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70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過去に実施した投資的事業により、全国平均より高くなっているが、平成</a:t>
          </a:r>
          <a:r>
            <a:rPr kumimoji="1" lang="en-US"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13</a:t>
          </a:r>
          <a:r>
            <a:rPr kumimoji="1" lang="ja-JP"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年度からの財政健全化計画による投資的事業の抑制により年々減少し、</a:t>
          </a:r>
          <a:r>
            <a:rPr kumimoji="1" lang="ja-JP" altLang="en-US"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令和元</a:t>
          </a:r>
          <a:r>
            <a:rPr kumimoji="1" lang="ja-JP"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年度の決算において、</a:t>
          </a:r>
          <a:r>
            <a:rPr kumimoji="1" lang="en-US"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8.6%</a:t>
          </a:r>
          <a:r>
            <a:rPr kumimoji="1" lang="ja-JP"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となったが、</a:t>
          </a:r>
          <a:r>
            <a:rPr kumimoji="1" lang="ja-JP" altLang="en-US"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令和２年度は</a:t>
          </a:r>
          <a:r>
            <a:rPr kumimoji="1" lang="en-US"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8.7%</a:t>
          </a:r>
          <a:r>
            <a:rPr kumimoji="1" lang="ja-JP" altLang="en-US"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となった。平成</a:t>
          </a:r>
          <a:r>
            <a:rPr kumimoji="1" lang="en-US"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年</a:t>
          </a:r>
          <a:r>
            <a:rPr kumimoji="1" lang="ja-JP"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度から、大型事業である統合中学校建設に着手し</a:t>
          </a:r>
          <a:r>
            <a:rPr kumimoji="1" lang="ja-JP" altLang="en-US"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ている</a:t>
          </a:r>
          <a:r>
            <a:rPr kumimoji="1" lang="ja-JP"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ため、一時的な発行額の増による後年度の公債費負担の増が見込まれるため、今後も、緊急度・住民ニーズを的確に把握した事業の取捨選択により、新規発行の抑制に努めていく。</a:t>
          </a:r>
          <a:endParaRPr kumimoji="0" lang="ja-JP"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78994</xdr:rowOff>
    </xdr:from>
    <xdr:to>
      <xdr:col>81</xdr:col>
      <xdr:colOff>44450</xdr:colOff>
      <xdr:row>44</xdr:row>
      <xdr:rowOff>87884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594094"/>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59961</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603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87884</xdr:rowOff>
    </xdr:from>
    <xdr:to>
      <xdr:col>81</xdr:col>
      <xdr:colOff>133350</xdr:colOff>
      <xdr:row>44</xdr:row>
      <xdr:rowOff>87884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63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165371</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33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78994</xdr:rowOff>
    </xdr:from>
    <xdr:to>
      <xdr:col>81</xdr:col>
      <xdr:colOff>133350</xdr:colOff>
      <xdr:row>38</xdr:row>
      <xdr:rowOff>78994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594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129286</xdr:rowOff>
    </xdr:from>
    <xdr:to>
      <xdr:col>81</xdr:col>
      <xdr:colOff>44450</xdr:colOff>
      <xdr:row>41</xdr:row>
      <xdr:rowOff>134112</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7158736"/>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32275</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890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15748</xdr:rowOff>
    </xdr:from>
    <xdr:to>
      <xdr:col>81</xdr:col>
      <xdr:colOff>95250</xdr:colOff>
      <xdr:row>41</xdr:row>
      <xdr:rowOff>117348</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4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119634</xdr:rowOff>
    </xdr:from>
    <xdr:to>
      <xdr:col>77</xdr:col>
      <xdr:colOff>44450</xdr:colOff>
      <xdr:row>41</xdr:row>
      <xdr:rowOff>129286</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714908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35052</xdr:rowOff>
    </xdr:from>
    <xdr:to>
      <xdr:col>77</xdr:col>
      <xdr:colOff>95250</xdr:colOff>
      <xdr:row>41</xdr:row>
      <xdr:rowOff>136652</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146829</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8333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119634</xdr:rowOff>
    </xdr:from>
    <xdr:to>
      <xdr:col>72</xdr:col>
      <xdr:colOff>203200</xdr:colOff>
      <xdr:row>41</xdr:row>
      <xdr:rowOff>124460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714908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44704</xdr:rowOff>
    </xdr:from>
    <xdr:to>
      <xdr:col>73</xdr:col>
      <xdr:colOff>44450</xdr:colOff>
      <xdr:row>41</xdr:row>
      <xdr:rowOff>146304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156481</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84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124460</xdr:rowOff>
    </xdr:from>
    <xdr:to>
      <xdr:col>68</xdr:col>
      <xdr:colOff>152400</xdr:colOff>
      <xdr:row>41</xdr:row>
      <xdr:rowOff>138938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15391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161307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170959</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83312</xdr:rowOff>
    </xdr:from>
    <xdr:to>
      <xdr:col>81</xdr:col>
      <xdr:colOff>95250</xdr:colOff>
      <xdr:row>42</xdr:row>
      <xdr:rowOff>13462</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11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55389</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084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78486</xdr:rowOff>
    </xdr:from>
    <xdr:to>
      <xdr:col>77</xdr:col>
      <xdr:colOff>95250</xdr:colOff>
      <xdr:row>42</xdr:row>
      <xdr:rowOff>8636</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164863</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19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68834</xdr:rowOff>
    </xdr:from>
    <xdr:to>
      <xdr:col>73</xdr:col>
      <xdr:colOff>44450</xdr:colOff>
      <xdr:row>41</xdr:row>
      <xdr:rowOff>170434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155211</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73660</xdr:rowOff>
    </xdr:from>
    <xdr:to>
      <xdr:col>68</xdr:col>
      <xdr:colOff>203200</xdr:colOff>
      <xdr:row>42</xdr:row>
      <xdr:rowOff>3810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88138</xdr:rowOff>
    </xdr:from>
    <xdr:to>
      <xdr:col>64</xdr:col>
      <xdr:colOff>152400</xdr:colOff>
      <xdr:row>42</xdr:row>
      <xdr:rowOff>18288</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3065</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20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将来負担比率は</a:t>
          </a:r>
          <a:r>
            <a:rPr kumimoji="1" lang="en-US"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62.2</a:t>
          </a:r>
          <a:r>
            <a:rPr kumimoji="1" lang="ja-JP"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％である。</a:t>
          </a:r>
          <a:endParaRPr kumimoji="1" lang="en-US"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　将来負担額について、定年退職者と新規職員の入替えにより退職手当見込額が減少したことから全体として比率が減少気味であったが、田川市郡広域で、ごみ処理施設やし尿処理施設等の建設事業が開始されたため、それに伴い負担金の増加が見込まれる。今後、後世への負担を少しでも軽減できるよう、財政健全化に努める。</a:t>
          </a:r>
          <a:endParaRPr kumimoji="0" lang="ja-JP"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143891</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571750"/>
          <a:ext cx="0" cy="1344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115968</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887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143891</xdr:rowOff>
    </xdr:from>
    <xdr:to>
      <xdr:col>81</xdr:col>
      <xdr:colOff>133350</xdr:colOff>
      <xdr:row>22</xdr:row>
      <xdr:rowOff>143891</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915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32321</xdr:rowOff>
    </xdr:from>
    <xdr:to>
      <xdr:col>81</xdr:col>
      <xdr:colOff>44450</xdr:colOff>
      <xdr:row>17</xdr:row>
      <xdr:rowOff>105315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6179800" y="2946971"/>
          <a:ext cx="838200" cy="7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42943</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443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26416</xdr:rowOff>
    </xdr:from>
    <xdr:to>
      <xdr:col>81</xdr:col>
      <xdr:colOff>95250</xdr:colOff>
      <xdr:row>15</xdr:row>
      <xdr:rowOff>128016</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59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49213</xdr:rowOff>
    </xdr:from>
    <xdr:to>
      <xdr:col>77</xdr:col>
      <xdr:colOff>44450</xdr:colOff>
      <xdr:row>17</xdr:row>
      <xdr:rowOff>105315</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5290800" y="2963863"/>
          <a:ext cx="889000" cy="56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78295</xdr:rowOff>
    </xdr:from>
    <xdr:to>
      <xdr:col>77</xdr:col>
      <xdr:colOff>95250</xdr:colOff>
      <xdr:row>16</xdr:row>
      <xdr:rowOff>8445</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65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18622</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418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169989</xdr:rowOff>
    </xdr:from>
    <xdr:to>
      <xdr:col>72</xdr:col>
      <xdr:colOff>203200</xdr:colOff>
      <xdr:row>17</xdr:row>
      <xdr:rowOff>49213</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4401800" y="2913189"/>
          <a:ext cx="889000" cy="50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72866</xdr:rowOff>
    </xdr:from>
    <xdr:to>
      <xdr:col>73</xdr:col>
      <xdr:colOff>44450</xdr:colOff>
      <xdr:row>16</xdr:row>
      <xdr:rowOff>3016</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64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13193</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4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169989</xdr:rowOff>
    </xdr:from>
    <xdr:to>
      <xdr:col>68</xdr:col>
      <xdr:colOff>152400</xdr:colOff>
      <xdr:row>17</xdr:row>
      <xdr:rowOff>61277</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3512800" y="2913189"/>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121126</xdr:rowOff>
    </xdr:from>
    <xdr:to>
      <xdr:col>68</xdr:col>
      <xdr:colOff>203200</xdr:colOff>
      <xdr:row>16</xdr:row>
      <xdr:rowOff>51276</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69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61453</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461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147669</xdr:rowOff>
    </xdr:from>
    <xdr:to>
      <xdr:col>64</xdr:col>
      <xdr:colOff>152400</xdr:colOff>
      <xdr:row>16</xdr:row>
      <xdr:rowOff>77819</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71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87996</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48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152971</xdr:rowOff>
    </xdr:from>
    <xdr:to>
      <xdr:col>81</xdr:col>
      <xdr:colOff>95250</xdr:colOff>
      <xdr:row>17</xdr:row>
      <xdr:rowOff>83121</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967200" y="289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125048</xdr:rowOff>
    </xdr:from>
    <xdr:ext cx="762000" cy="259045"/>
    <xdr:sp macro="" textlink="">
      <xdr:nvSpPr>
        <xdr:cNvPr id="458" name="将来負担の状況該当値テキスト">
          <a:extLst>
            <a:ext uri="{FF2B5EF4-FFF2-40B4-BE49-F238E27FC236}">
              <a16:creationId xmlns:a16="http://schemas.microsoft.com/office/drawing/2014/main" id="{00000000-0008-0000-0300-0000CA010000}"/>
            </a:ext>
          </a:extLst>
        </xdr:cNvPr>
        <xdr:cNvSpPr txBox="1"/>
      </xdr:nvSpPr>
      <xdr:spPr>
        <a:xfrm>
          <a:off x="17106900" y="2868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54515</xdr:rowOff>
    </xdr:from>
    <xdr:to>
      <xdr:col>77</xdr:col>
      <xdr:colOff>95250</xdr:colOff>
      <xdr:row>17</xdr:row>
      <xdr:rowOff>156115</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129000" y="296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140892</xdr:rowOff>
    </xdr:from>
    <xdr:ext cx="7366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798800" y="3055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169863</xdr:rowOff>
    </xdr:from>
    <xdr:to>
      <xdr:col>73</xdr:col>
      <xdr:colOff>44450</xdr:colOff>
      <xdr:row>17</xdr:row>
      <xdr:rowOff>100013</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5240000" y="291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84790</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909800" y="2999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119189</xdr:rowOff>
    </xdr:from>
    <xdr:to>
      <xdr:col>68</xdr:col>
      <xdr:colOff>203200</xdr:colOff>
      <xdr:row>17</xdr:row>
      <xdr:rowOff>49339</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4351000" y="286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34116</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020800" y="2948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10477</xdr:rowOff>
    </xdr:from>
    <xdr:to>
      <xdr:col>64</xdr:col>
      <xdr:colOff>152400</xdr:colOff>
      <xdr:row>17</xdr:row>
      <xdr:rowOff>112077</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3462000" y="292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96854</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131800" y="3011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福岡県川崎町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16,173
16,061
36.14
12,580,403
12,523,221
51,693
5,021,476
13,923,009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62.2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類似団体平均と比較し高い水準にあるのは、老人ホーム、保育所等の施設運営を直営で行っていることが主な要因であるため、現在、民営化等の手法の検討を始めている。</a:t>
          </a:r>
          <a:endParaRPr kumimoji="1" lang="en-US"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　職員採用の方針としては、定年退職者の同数を新規職員採用で補充するのではなく、事務事業の見直しを行い人件費の削減に努める。</a:t>
          </a:r>
          <a:endParaRPr kumimoji="1" lang="ja-JP" altLang="en-US"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165100</xdr:rowOff>
    </xdr:from>
    <xdr:to>
      <xdr:col>24</xdr:col>
      <xdr:colOff>25400</xdr:colOff>
      <xdr:row>40</xdr:row>
      <xdr:rowOff>50800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515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22877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50800</xdr:rowOff>
    </xdr:from>
    <xdr:to>
      <xdr:col>24</xdr:col>
      <xdr:colOff>114300</xdr:colOff>
      <xdr:row>40</xdr:row>
      <xdr:rowOff>50800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0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80027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165100</xdr:rowOff>
    </xdr:from>
    <xdr:to>
      <xdr:col>24</xdr:col>
      <xdr:colOff>114300</xdr:colOff>
      <xdr:row>32</xdr:row>
      <xdr:rowOff>165100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142240</xdr:rowOff>
    </xdr:from>
    <xdr:to>
      <xdr:col>24</xdr:col>
      <xdr:colOff>25400</xdr:colOff>
      <xdr:row>36</xdr:row>
      <xdr:rowOff>149860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144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27957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857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11430</xdr:rowOff>
    </xdr:from>
    <xdr:to>
      <xdr:col>24</xdr:col>
      <xdr:colOff>76200</xdr:colOff>
      <xdr:row>35</xdr:row>
      <xdr:rowOff>113030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142240</xdr:rowOff>
    </xdr:from>
    <xdr:to>
      <xdr:col>19</xdr:col>
      <xdr:colOff>187325</xdr:colOff>
      <xdr:row>37</xdr:row>
      <xdr:rowOff>54610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3144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68580</xdr:rowOff>
    </xdr:from>
    <xdr:to>
      <xdr:col>20</xdr:col>
      <xdr:colOff>38100</xdr:colOff>
      <xdr:row>34</xdr:row>
      <xdr:rowOff>170180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589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8907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66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54610</xdr:rowOff>
    </xdr:from>
    <xdr:to>
      <xdr:col>15</xdr:col>
      <xdr:colOff>98425</xdr:colOff>
      <xdr:row>37</xdr:row>
      <xdr:rowOff>77470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3982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76200</xdr:rowOff>
    </xdr:from>
    <xdr:to>
      <xdr:col>15</xdr:col>
      <xdr:colOff>149225</xdr:colOff>
      <xdr:row>35</xdr:row>
      <xdr:rowOff>6350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590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16527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77470</xdr:rowOff>
    </xdr:from>
    <xdr:to>
      <xdr:col>11</xdr:col>
      <xdr:colOff>9525</xdr:colOff>
      <xdr:row>37</xdr:row>
      <xdr:rowOff>85090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4211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83820</xdr:rowOff>
    </xdr:from>
    <xdr:to>
      <xdr:col>11</xdr:col>
      <xdr:colOff>60325</xdr:colOff>
      <xdr:row>35</xdr:row>
      <xdr:rowOff>13970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59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24147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68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91440</xdr:rowOff>
    </xdr:from>
    <xdr:to>
      <xdr:col>6</xdr:col>
      <xdr:colOff>171450</xdr:colOff>
      <xdr:row>35</xdr:row>
      <xdr:rowOff>21590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59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31767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71137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91440</xdr:rowOff>
    </xdr:from>
    <xdr:to>
      <xdr:col>20</xdr:col>
      <xdr:colOff>38100</xdr:colOff>
      <xdr:row>37</xdr:row>
      <xdr:rowOff>21590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6367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5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3810</xdr:rowOff>
    </xdr:from>
    <xdr:to>
      <xdr:col>15</xdr:col>
      <xdr:colOff>149225</xdr:colOff>
      <xdr:row>37</xdr:row>
      <xdr:rowOff>105410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90187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26670</xdr:rowOff>
    </xdr:from>
    <xdr:to>
      <xdr:col>11</xdr:col>
      <xdr:colOff>60325</xdr:colOff>
      <xdr:row>37</xdr:row>
      <xdr:rowOff>128270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113047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34290</xdr:rowOff>
    </xdr:from>
    <xdr:to>
      <xdr:col>6</xdr:col>
      <xdr:colOff>171450</xdr:colOff>
      <xdr:row>37</xdr:row>
      <xdr:rowOff>135890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120667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財政健全化計画に基づき、費用削減に努めた結果、類似団体中最も低い比率を維持してきている。</a:t>
          </a:r>
          <a:endParaRPr kumimoji="1" lang="en-US"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　今後は、業務の民間委託化を推進し、職員人件費等から委託料といった物件費へのシフトを検討する等、費用全体の削減に努めていく。</a:t>
          </a:r>
          <a:endParaRPr kumimoji="1" lang="ja-JP" altLang="en-US"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12700</xdr:rowOff>
    </xdr:from>
    <xdr:to>
      <xdr:col>82</xdr:col>
      <xdr:colOff>107950</xdr:colOff>
      <xdr:row>20</xdr:row>
      <xdr:rowOff>104140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13000"/>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76217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0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104140</xdr:rowOff>
    </xdr:from>
    <xdr:to>
      <xdr:col>82</xdr:col>
      <xdr:colOff>196850</xdr:colOff>
      <xdr:row>20</xdr:row>
      <xdr:rowOff>104140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533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99077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12700</xdr:rowOff>
    </xdr:from>
    <xdr:to>
      <xdr:col>82</xdr:col>
      <xdr:colOff>196850</xdr:colOff>
      <xdr:row>14</xdr:row>
      <xdr:rowOff>12700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1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12700</xdr:rowOff>
    </xdr:from>
    <xdr:to>
      <xdr:col>82</xdr:col>
      <xdr:colOff>107950</xdr:colOff>
      <xdr:row>14</xdr:row>
      <xdr:rowOff>27940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4130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101617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44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27940</xdr:rowOff>
    </xdr:from>
    <xdr:to>
      <xdr:col>78</xdr:col>
      <xdr:colOff>69850</xdr:colOff>
      <xdr:row>14</xdr:row>
      <xdr:rowOff>35560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4282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34290</xdr:rowOff>
    </xdr:from>
    <xdr:to>
      <xdr:col>78</xdr:col>
      <xdr:colOff>120650</xdr:colOff>
      <xdr:row>17</xdr:row>
      <xdr:rowOff>135890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120667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035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27940</xdr:rowOff>
    </xdr:from>
    <xdr:to>
      <xdr:col>73</xdr:col>
      <xdr:colOff>180975</xdr:colOff>
      <xdr:row>14</xdr:row>
      <xdr:rowOff>35560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4282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153670</xdr:rowOff>
    </xdr:from>
    <xdr:to>
      <xdr:col>69</xdr:col>
      <xdr:colOff>92075</xdr:colOff>
      <xdr:row>14</xdr:row>
      <xdr:rowOff>27940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3825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3810</xdr:rowOff>
    </xdr:from>
    <xdr:to>
      <xdr:col>69</xdr:col>
      <xdr:colOff>142875</xdr:colOff>
      <xdr:row>17</xdr:row>
      <xdr:rowOff>105410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90187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74947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133350</xdr:rowOff>
    </xdr:from>
    <xdr:to>
      <xdr:col>82</xdr:col>
      <xdr:colOff>158750</xdr:colOff>
      <xdr:row>14</xdr:row>
      <xdr:rowOff>63500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41927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148590</xdr:rowOff>
    </xdr:from>
    <xdr:to>
      <xdr:col>78</xdr:col>
      <xdr:colOff>120650</xdr:colOff>
      <xdr:row>14</xdr:row>
      <xdr:rowOff>78740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37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88917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14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156210</xdr:rowOff>
    </xdr:from>
    <xdr:to>
      <xdr:col>74</xdr:col>
      <xdr:colOff>31750</xdr:colOff>
      <xdr:row>14</xdr:row>
      <xdr:rowOff>86360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3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96537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15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148590</xdr:rowOff>
    </xdr:from>
    <xdr:to>
      <xdr:col>69</xdr:col>
      <xdr:colOff>142875</xdr:colOff>
      <xdr:row>14</xdr:row>
      <xdr:rowOff>78740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37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88917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14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102870</xdr:rowOff>
    </xdr:from>
    <xdr:to>
      <xdr:col>65</xdr:col>
      <xdr:colOff>53975</xdr:colOff>
      <xdr:row>14</xdr:row>
      <xdr:rowOff>33020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33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43197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10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扶助費に係る経常収支比率が高い理由としては、障害者支援給付費、障害者更生医療給付費の額が膨らんでいることが挙げられる。資格審査等の適正化等を進め財政を圧迫する上昇傾向に歯止めをかけるよう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114300</xdr:rowOff>
    </xdr:from>
    <xdr:to>
      <xdr:col>24</xdr:col>
      <xdr:colOff>25400</xdr:colOff>
      <xdr:row>61</xdr:row>
      <xdr:rowOff>107950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297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29227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77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114300</xdr:rowOff>
    </xdr:from>
    <xdr:to>
      <xdr:col>24</xdr:col>
      <xdr:colOff>114300</xdr:colOff>
      <xdr:row>52</xdr:row>
      <xdr:rowOff>114300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2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76200</xdr:rowOff>
    </xdr:from>
    <xdr:to>
      <xdr:col>24</xdr:col>
      <xdr:colOff>25400</xdr:colOff>
      <xdr:row>58</xdr:row>
      <xdr:rowOff>114300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10020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35577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114300</xdr:rowOff>
    </xdr:from>
    <xdr:to>
      <xdr:col>19</xdr:col>
      <xdr:colOff>187325</xdr:colOff>
      <xdr:row>58</xdr:row>
      <xdr:rowOff>165100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10058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139700</xdr:rowOff>
    </xdr:from>
    <xdr:to>
      <xdr:col>15</xdr:col>
      <xdr:colOff>98425</xdr:colOff>
      <xdr:row>58</xdr:row>
      <xdr:rowOff>165100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10083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139700</xdr:rowOff>
    </xdr:from>
    <xdr:to>
      <xdr:col>11</xdr:col>
      <xdr:colOff>9525</xdr:colOff>
      <xdr:row>58</xdr:row>
      <xdr:rowOff>152400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10083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69850</xdr:rowOff>
    </xdr:from>
    <xdr:to>
      <xdr:col>11</xdr:col>
      <xdr:colOff>60325</xdr:colOff>
      <xdr:row>56</xdr:row>
      <xdr:rowOff>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31750</xdr:rowOff>
    </xdr:from>
    <xdr:to>
      <xdr:col>6</xdr:col>
      <xdr:colOff>171450</xdr:colOff>
      <xdr:row>55</xdr:row>
      <xdr:rowOff>133350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143527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25400</xdr:rowOff>
    </xdr:from>
    <xdr:to>
      <xdr:col>24</xdr:col>
      <xdr:colOff>76200</xdr:colOff>
      <xdr:row>58</xdr:row>
      <xdr:rowOff>127000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168927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63500</xdr:rowOff>
    </xdr:from>
    <xdr:to>
      <xdr:col>20</xdr:col>
      <xdr:colOff>38100</xdr:colOff>
      <xdr:row>58</xdr:row>
      <xdr:rowOff>165100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149877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09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114300</xdr:rowOff>
    </xdr:from>
    <xdr:to>
      <xdr:col>15</xdr:col>
      <xdr:colOff>149225</xdr:colOff>
      <xdr:row>59</xdr:row>
      <xdr:rowOff>44450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29227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88900</xdr:rowOff>
    </xdr:from>
    <xdr:to>
      <xdr:col>11</xdr:col>
      <xdr:colOff>60325</xdr:colOff>
      <xdr:row>59</xdr:row>
      <xdr:rowOff>19050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3827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101600</xdr:rowOff>
    </xdr:from>
    <xdr:to>
      <xdr:col>6</xdr:col>
      <xdr:colOff>171450</xdr:colOff>
      <xdr:row>59</xdr:row>
      <xdr:rowOff>31750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16527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国保会計への繰出金など、他の特別会計への繰出金が大きな割合を占めている。</a:t>
          </a:r>
          <a:endParaRPr kumimoji="1" lang="en-US"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　今後も国保会計については、赤字解消に向け医療費の</a:t>
          </a:r>
          <a:r>
            <a:rPr kumimoji="1" lang="ja-JP" altLang="en-US"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増加の抑制</a:t>
          </a:r>
          <a:r>
            <a:rPr kumimoji="1" lang="ja-JP"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と保険税収入の確保に努め、普通会計の負担額を減らしていくよう努める</a:t>
          </a:r>
          <a:r>
            <a:rPr kumimoji="1" lang="ja-JP" altLang="en-US"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a:t>
          </a:r>
          <a:endParaRPr kumimoji="1" lang="ja-JP" altLang="en-US" sz="1300" b="0" i="0" u="none" strike="noStrike" kern="0" cap="none" spc="0" normalizeH="0" baseline="0" noProof="0">
            <a:ln>
              <a:noFill/>
            </a:ln>
            <a:solidFill>
              <a:srgbClr val="FF0000"/>
            </a:solidFill>
            <a:effectLst/>
            <a:uLnTx/>
            <a:uFillTx/>
            <a:latin typeface="ＭＳ Ｐゴシック" pitchFamily="50" charset="-128"/>
            <a:ea typeface="ＭＳ Ｐゴシック"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61</xdr:row>
      <xdr:rowOff>24130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567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167657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24130</xdr:rowOff>
    </xdr:from>
    <xdr:to>
      <xdr:col>82</xdr:col>
      <xdr:colOff>196850</xdr:colOff>
      <xdr:row>61</xdr:row>
      <xdr:rowOff>24130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165100</xdr:rowOff>
    </xdr:from>
    <xdr:to>
      <xdr:col>82</xdr:col>
      <xdr:colOff>107950</xdr:colOff>
      <xdr:row>57</xdr:row>
      <xdr:rowOff>1270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7663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116857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71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142240</xdr:rowOff>
    </xdr:from>
    <xdr:to>
      <xdr:col>78</xdr:col>
      <xdr:colOff>69850</xdr:colOff>
      <xdr:row>57</xdr:row>
      <xdr:rowOff>1270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7434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34290</xdr:rowOff>
    </xdr:from>
    <xdr:to>
      <xdr:col>78</xdr:col>
      <xdr:colOff>120650</xdr:colOff>
      <xdr:row>57</xdr:row>
      <xdr:rowOff>135890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120667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89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142240</xdr:rowOff>
    </xdr:from>
    <xdr:to>
      <xdr:col>73</xdr:col>
      <xdr:colOff>180975</xdr:colOff>
      <xdr:row>56</xdr:row>
      <xdr:rowOff>142240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743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105427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88900</xdr:rowOff>
    </xdr:from>
    <xdr:to>
      <xdr:col>69</xdr:col>
      <xdr:colOff>92075</xdr:colOff>
      <xdr:row>56</xdr:row>
      <xdr:rowOff>142240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6901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97807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3810</xdr:rowOff>
    </xdr:from>
    <xdr:to>
      <xdr:col>65</xdr:col>
      <xdr:colOff>53975</xdr:colOff>
      <xdr:row>57</xdr:row>
      <xdr:rowOff>105410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90187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130827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121920</xdr:rowOff>
    </xdr:from>
    <xdr:to>
      <xdr:col>78</xdr:col>
      <xdr:colOff>120650</xdr:colOff>
      <xdr:row>57</xdr:row>
      <xdr:rowOff>52070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62247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49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91440</xdr:rowOff>
    </xdr:from>
    <xdr:to>
      <xdr:col>74</xdr:col>
      <xdr:colOff>31750</xdr:colOff>
      <xdr:row>57</xdr:row>
      <xdr:rowOff>21590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31767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91440</xdr:rowOff>
    </xdr:from>
    <xdr:to>
      <xdr:col>69</xdr:col>
      <xdr:colOff>142875</xdr:colOff>
      <xdr:row>57</xdr:row>
      <xdr:rowOff>21590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31767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38100</xdr:rowOff>
    </xdr:from>
    <xdr:to>
      <xdr:col>65</xdr:col>
      <xdr:colOff>53975</xdr:colOff>
      <xdr:row>56</xdr:row>
      <xdr:rowOff>139700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149877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　各種団体への補助金や一部事務組合（清掃施設組合、消防組合）への補助費といった経常的な費用が発生しているため、全国平均を上回っている。</a:t>
          </a:r>
          <a:endParaRPr kumimoji="1" lang="en-US"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　現在、補助金等検討委員会の諮問を受け</a:t>
          </a:r>
          <a:r>
            <a:rPr kumimoji="1" lang="ja-JP" altLang="en-US"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た</a:t>
          </a:r>
          <a:r>
            <a:rPr kumimoji="1" lang="ja-JP"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補助金等の精査を</a:t>
          </a:r>
          <a:r>
            <a:rPr kumimoji="1" lang="ja-JP" altLang="en-US"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実施中であり、</a:t>
          </a:r>
          <a:r>
            <a:rPr kumimoji="1" lang="ja-JP"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随時必要性の確認をおこない、見直しや廃止を行う方針である。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82913</xdr:rowOff>
    </xdr:from>
    <xdr:to>
      <xdr:col>82</xdr:col>
      <xdr:colOff>107950</xdr:colOff>
      <xdr:row>40</xdr:row>
      <xdr:rowOff>162923</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740763"/>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135000</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699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162923</xdr:rowOff>
    </xdr:from>
    <xdr:to>
      <xdr:col>82</xdr:col>
      <xdr:colOff>196850</xdr:colOff>
      <xdr:row>40</xdr:row>
      <xdr:rowOff>162923</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020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169290</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48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82913</xdr:rowOff>
    </xdr:from>
    <xdr:to>
      <xdr:col>82</xdr:col>
      <xdr:colOff>196850</xdr:colOff>
      <xdr:row>33</xdr:row>
      <xdr:rowOff>82913</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740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60053</xdr:rowOff>
    </xdr:from>
    <xdr:to>
      <xdr:col>82</xdr:col>
      <xdr:colOff>107950</xdr:colOff>
      <xdr:row>35</xdr:row>
      <xdr:rowOff>79647</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5671800" y="6060803"/>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170741</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171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27214</xdr:rowOff>
    </xdr:from>
    <xdr:to>
      <xdr:col>82</xdr:col>
      <xdr:colOff>158750</xdr:colOff>
      <xdr:row>36</xdr:row>
      <xdr:rowOff>128814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79647</xdr:rowOff>
    </xdr:from>
    <xdr:to>
      <xdr:col>78</xdr:col>
      <xdr:colOff>69850</xdr:colOff>
      <xdr:row>35</xdr:row>
      <xdr:rowOff>131899</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6080397"/>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159476</xdr:rowOff>
    </xdr:from>
    <xdr:to>
      <xdr:col>78</xdr:col>
      <xdr:colOff>120650</xdr:colOff>
      <xdr:row>36</xdr:row>
      <xdr:rowOff>89626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160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74403</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246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125367</xdr:rowOff>
    </xdr:from>
    <xdr:to>
      <xdr:col>73</xdr:col>
      <xdr:colOff>180975</xdr:colOff>
      <xdr:row>35</xdr:row>
      <xdr:rowOff>131899</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893800" y="612611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120287</xdr:rowOff>
    </xdr:from>
    <xdr:to>
      <xdr:col>74</xdr:col>
      <xdr:colOff>31750</xdr:colOff>
      <xdr:row>36</xdr:row>
      <xdr:rowOff>50437</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12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35214</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207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125367</xdr:rowOff>
    </xdr:from>
    <xdr:to>
      <xdr:col>69</xdr:col>
      <xdr:colOff>92075</xdr:colOff>
      <xdr:row>35</xdr:row>
      <xdr:rowOff>151493</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612611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120287</xdr:rowOff>
    </xdr:from>
    <xdr:to>
      <xdr:col>69</xdr:col>
      <xdr:colOff>142875</xdr:colOff>
      <xdr:row>36</xdr:row>
      <xdr:rowOff>50437</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12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35214</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207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113756</xdr:rowOff>
    </xdr:from>
    <xdr:to>
      <xdr:col>65</xdr:col>
      <xdr:colOff>53975</xdr:colOff>
      <xdr:row>36</xdr:row>
      <xdr:rowOff>43906</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28683</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200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9253</xdr:rowOff>
    </xdr:from>
    <xdr:to>
      <xdr:col>82</xdr:col>
      <xdr:colOff>158750</xdr:colOff>
      <xdr:row>35</xdr:row>
      <xdr:rowOff>110853</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01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25780</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855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28847</xdr:rowOff>
    </xdr:from>
    <xdr:to>
      <xdr:col>78</xdr:col>
      <xdr:colOff>120650</xdr:colOff>
      <xdr:row>35</xdr:row>
      <xdr:rowOff>130447</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02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140624</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798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81099</xdr:rowOff>
    </xdr:from>
    <xdr:to>
      <xdr:col>74</xdr:col>
      <xdr:colOff>31750</xdr:colOff>
      <xdr:row>36</xdr:row>
      <xdr:rowOff>11249</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08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21426</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850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74567</xdr:rowOff>
    </xdr:from>
    <xdr:to>
      <xdr:col>69</xdr:col>
      <xdr:colOff>142875</xdr:colOff>
      <xdr:row>36</xdr:row>
      <xdr:rowOff>4717</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07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14894</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844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100693</xdr:rowOff>
    </xdr:from>
    <xdr:to>
      <xdr:col>65</xdr:col>
      <xdr:colOff>53975</xdr:colOff>
      <xdr:row>36</xdr:row>
      <xdr:rowOff>30843</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41020</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町営住宅ストック総合活用計画に基づき進めている近年の公営住宅の建替事業が公債費を増加させる要因となっている。</a:t>
          </a:r>
          <a:endParaRPr kumimoji="1" lang="en-US"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　また、</a:t>
          </a:r>
          <a:r>
            <a:rPr kumimoji="1" lang="ja-JP" altLang="en-US"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令和２年度に</a:t>
          </a:r>
          <a:r>
            <a:rPr kumimoji="1" lang="ja-JP"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大型事業である統合中学校建設</a:t>
          </a:r>
          <a:r>
            <a:rPr kumimoji="1" lang="ja-JP" altLang="en-US"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が終了したものの</a:t>
          </a:r>
          <a:r>
            <a:rPr kumimoji="1" lang="ja-JP"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、一時的な発行額の増による後年度の公債費負担の増が見込まれるため、今後も、緊急度・住民ニーズを的確に把握した事業の取捨選択により、新規発行の抑制に努めていく。　</a:t>
          </a:r>
          <a:endParaRPr kumimoji="1" lang="ja-JP" altLang="en-US"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110998</xdr:rowOff>
    </xdr:from>
    <xdr:to>
      <xdr:col>24</xdr:col>
      <xdr:colOff>25400</xdr:colOff>
      <xdr:row>79</xdr:row>
      <xdr:rowOff>165863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626848"/>
          <a:ext cx="0" cy="1083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137940</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165863</xdr:rowOff>
    </xdr:from>
    <xdr:to>
      <xdr:col>24</xdr:col>
      <xdr:colOff>114300</xdr:colOff>
      <xdr:row>79</xdr:row>
      <xdr:rowOff>165863</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25925</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110998</xdr:rowOff>
    </xdr:from>
    <xdr:to>
      <xdr:col>24</xdr:col>
      <xdr:colOff>114300</xdr:colOff>
      <xdr:row>73</xdr:row>
      <xdr:rowOff>110998</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106426</xdr:rowOff>
    </xdr:from>
    <xdr:to>
      <xdr:col>24</xdr:col>
      <xdr:colOff>25400</xdr:colOff>
      <xdr:row>79</xdr:row>
      <xdr:rowOff>129287</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3650976"/>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26433</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056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42418</xdr:rowOff>
    </xdr:from>
    <xdr:to>
      <xdr:col>19</xdr:col>
      <xdr:colOff>187325</xdr:colOff>
      <xdr:row>79</xdr:row>
      <xdr:rowOff>129287</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586968"/>
          <a:ext cx="8890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135399</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42418</xdr:rowOff>
    </xdr:from>
    <xdr:to>
      <xdr:col>15</xdr:col>
      <xdr:colOff>98425</xdr:colOff>
      <xdr:row>79</xdr:row>
      <xdr:rowOff>42418</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35869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149114</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149861</xdr:rowOff>
    </xdr:from>
    <xdr:to>
      <xdr:col>11</xdr:col>
      <xdr:colOff>9525</xdr:colOff>
      <xdr:row>79</xdr:row>
      <xdr:rowOff>42418</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1320800" y="13522961"/>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144542</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149114</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55626</xdr:rowOff>
    </xdr:from>
    <xdr:to>
      <xdr:col>24</xdr:col>
      <xdr:colOff>76200</xdr:colOff>
      <xdr:row>79</xdr:row>
      <xdr:rowOff>157226</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135653</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50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78487</xdr:rowOff>
    </xdr:from>
    <xdr:to>
      <xdr:col>20</xdr:col>
      <xdr:colOff>38100</xdr:colOff>
      <xdr:row>80</xdr:row>
      <xdr:rowOff>8637</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164864</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709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163068</xdr:rowOff>
    </xdr:from>
    <xdr:to>
      <xdr:col>15</xdr:col>
      <xdr:colOff>149225</xdr:colOff>
      <xdr:row>79</xdr:row>
      <xdr:rowOff>93218</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77995</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62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163068</xdr:rowOff>
    </xdr:from>
    <xdr:to>
      <xdr:col>11</xdr:col>
      <xdr:colOff>60325</xdr:colOff>
      <xdr:row>79</xdr:row>
      <xdr:rowOff>93218</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77995</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62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99061</xdr:rowOff>
    </xdr:from>
    <xdr:to>
      <xdr:col>6</xdr:col>
      <xdr:colOff>171450</xdr:colOff>
      <xdr:row>79</xdr:row>
      <xdr:rowOff>29211</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13988</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内訳である人件費や扶助費は</a:t>
          </a:r>
          <a:r>
            <a:rPr kumimoji="1" lang="ja-JP" altLang="en-US"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類似</a:t>
          </a:r>
          <a:r>
            <a:rPr kumimoji="1" lang="ja-JP"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団</a:t>
          </a:r>
          <a:r>
            <a:rPr kumimoji="1" lang="ja-JP" altLang="en-US"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体</a:t>
          </a:r>
          <a:r>
            <a:rPr kumimoji="1" lang="ja-JP"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と比較して高い傾向にある。　人件費については、事務事業の見直しを行い新規職員採用を抑制し、扶助費については、資格審査等の適正化を進めていくなど、比率の引き下げが実現できるよう努める。</a:t>
          </a:r>
          <a:endParaRPr kumimoji="0" lang="ja-JP"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80</xdr:row>
      <xdr:rowOff>73661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517120"/>
          <a:ext cx="0" cy="1272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45738</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76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73661</xdr:rowOff>
    </xdr:from>
    <xdr:to>
      <xdr:col>82</xdr:col>
      <xdr:colOff>196850</xdr:colOff>
      <xdr:row>80</xdr:row>
      <xdr:rowOff>73661</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789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138430</xdr:rowOff>
    </xdr:from>
    <xdr:to>
      <xdr:col>82</xdr:col>
      <xdr:colOff>107950</xdr:colOff>
      <xdr:row>75</xdr:row>
      <xdr:rowOff>168911</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5671800" y="12997180"/>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154957</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013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11430</xdr:rowOff>
    </xdr:from>
    <xdr:to>
      <xdr:col>82</xdr:col>
      <xdr:colOff>158750</xdr:colOff>
      <xdr:row>76</xdr:row>
      <xdr:rowOff>113030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168911</xdr:rowOff>
    </xdr:from>
    <xdr:to>
      <xdr:col>78</xdr:col>
      <xdr:colOff>69850</xdr:colOff>
      <xdr:row>76</xdr:row>
      <xdr:rowOff>73661</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4782800" y="1302766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22861</xdr:rowOff>
    </xdr:from>
    <xdr:to>
      <xdr:col>78</xdr:col>
      <xdr:colOff>120650</xdr:colOff>
      <xdr:row>76</xdr:row>
      <xdr:rowOff>124461</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109238</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3139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69850</xdr:rowOff>
    </xdr:from>
    <xdr:to>
      <xdr:col>73</xdr:col>
      <xdr:colOff>180975</xdr:colOff>
      <xdr:row>76</xdr:row>
      <xdr:rowOff>73661</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893800" y="131000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160020</xdr:rowOff>
    </xdr:from>
    <xdr:to>
      <xdr:col>74</xdr:col>
      <xdr:colOff>31750</xdr:colOff>
      <xdr:row>76</xdr:row>
      <xdr:rowOff>90170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100347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43180</xdr:rowOff>
    </xdr:from>
    <xdr:to>
      <xdr:col>69</xdr:col>
      <xdr:colOff>92075</xdr:colOff>
      <xdr:row>76</xdr:row>
      <xdr:rowOff>69850</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004800" y="130733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144780</xdr:rowOff>
    </xdr:from>
    <xdr:to>
      <xdr:col>69</xdr:col>
      <xdr:colOff>142875</xdr:colOff>
      <xdr:row>76</xdr:row>
      <xdr:rowOff>74930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0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85107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277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121920</xdr:rowOff>
    </xdr:from>
    <xdr:to>
      <xdr:col>65</xdr:col>
      <xdr:colOff>53975</xdr:colOff>
      <xdr:row>76</xdr:row>
      <xdr:rowOff>52070</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62247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87630</xdr:rowOff>
    </xdr:from>
    <xdr:to>
      <xdr:col>82</xdr:col>
      <xdr:colOff>158750</xdr:colOff>
      <xdr:row>76</xdr:row>
      <xdr:rowOff>17780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104157</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118110</xdr:rowOff>
    </xdr:from>
    <xdr:to>
      <xdr:col>78</xdr:col>
      <xdr:colOff>120650</xdr:colOff>
      <xdr:row>76</xdr:row>
      <xdr:rowOff>48261</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58437</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274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22861</xdr:rowOff>
    </xdr:from>
    <xdr:to>
      <xdr:col>74</xdr:col>
      <xdr:colOff>31750</xdr:colOff>
      <xdr:row>76</xdr:row>
      <xdr:rowOff>124461</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109238</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3139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19050</xdr:rowOff>
    </xdr:from>
    <xdr:to>
      <xdr:col>69</xdr:col>
      <xdr:colOff>142875</xdr:colOff>
      <xdr:row>76</xdr:row>
      <xdr:rowOff>120650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105427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313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163830</xdr:rowOff>
    </xdr:from>
    <xdr:to>
      <xdr:col>65</xdr:col>
      <xdr:colOff>53975</xdr:colOff>
      <xdr:row>76</xdr:row>
      <xdr:rowOff>93980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78757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310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福岡県川崎町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146012</xdr:rowOff>
    </xdr:from>
    <xdr:to>
      <xdr:col>29</xdr:col>
      <xdr:colOff>127000</xdr:colOff>
      <xdr:row>20</xdr:row>
      <xdr:rowOff>111074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51037"/>
          <a:ext cx="0" cy="13366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83151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59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111074</xdr:rowOff>
    </xdr:from>
    <xdr:to>
      <xdr:col>30</xdr:col>
      <xdr:colOff>25400</xdr:colOff>
      <xdr:row>20</xdr:row>
      <xdr:rowOff>111074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876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60939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9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146012</xdr:rowOff>
    </xdr:from>
    <xdr:to>
      <xdr:col>30</xdr:col>
      <xdr:colOff>25400</xdr:colOff>
      <xdr:row>12</xdr:row>
      <xdr:rowOff>146012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510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164808</xdr:rowOff>
    </xdr:from>
    <xdr:to>
      <xdr:col>29</xdr:col>
      <xdr:colOff>127000</xdr:colOff>
      <xdr:row>16</xdr:row>
      <xdr:rowOff>10465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784183"/>
          <a:ext cx="647700" cy="171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160189</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51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16662</xdr:rowOff>
    </xdr:from>
    <xdr:to>
      <xdr:col>29</xdr:col>
      <xdr:colOff>177800</xdr:colOff>
      <xdr:row>17</xdr:row>
      <xdr:rowOff>118262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8738</xdr:rowOff>
    </xdr:from>
    <xdr:to>
      <xdr:col>26</xdr:col>
      <xdr:colOff>50800</xdr:colOff>
      <xdr:row>16</xdr:row>
      <xdr:rowOff>10465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799563"/>
          <a:ext cx="698500" cy="17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7125</xdr:rowOff>
    </xdr:from>
    <xdr:to>
      <xdr:col>26</xdr:col>
      <xdr:colOff>101600</xdr:colOff>
      <xdr:row>17</xdr:row>
      <xdr:rowOff>108725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69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93502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8738</xdr:rowOff>
    </xdr:from>
    <xdr:to>
      <xdr:col>22</xdr:col>
      <xdr:colOff>114300</xdr:colOff>
      <xdr:row>16</xdr:row>
      <xdr:rowOff>32182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799563"/>
          <a:ext cx="698500" cy="234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30036</xdr:rowOff>
    </xdr:from>
    <xdr:to>
      <xdr:col>22</xdr:col>
      <xdr:colOff>165100</xdr:colOff>
      <xdr:row>17</xdr:row>
      <xdr:rowOff>131636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92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116413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7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32182</xdr:rowOff>
    </xdr:from>
    <xdr:to>
      <xdr:col>18</xdr:col>
      <xdr:colOff>177800</xdr:colOff>
      <xdr:row>16</xdr:row>
      <xdr:rowOff>60198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823007"/>
          <a:ext cx="698500" cy="280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52083</xdr:rowOff>
    </xdr:from>
    <xdr:to>
      <xdr:col>19</xdr:col>
      <xdr:colOff>38100</xdr:colOff>
      <xdr:row>17</xdr:row>
      <xdr:rowOff>153683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143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138460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00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70028</xdr:rowOff>
    </xdr:from>
    <xdr:to>
      <xdr:col>15</xdr:col>
      <xdr:colOff>101600</xdr:colOff>
      <xdr:row>18</xdr:row>
      <xdr:rowOff>178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3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156405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18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114008</xdr:rowOff>
    </xdr:from>
    <xdr:to>
      <xdr:col>29</xdr:col>
      <xdr:colOff>177800</xdr:colOff>
      <xdr:row>16</xdr:row>
      <xdr:rowOff>44158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333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130535</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578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131115</xdr:rowOff>
    </xdr:from>
    <xdr:to>
      <xdr:col>26</xdr:col>
      <xdr:colOff>101600</xdr:colOff>
      <xdr:row>16</xdr:row>
      <xdr:rowOff>61265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7504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71442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519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129388</xdr:rowOff>
    </xdr:from>
    <xdr:to>
      <xdr:col>22</xdr:col>
      <xdr:colOff>165100</xdr:colOff>
      <xdr:row>16</xdr:row>
      <xdr:rowOff>59538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748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69715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51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152832</xdr:rowOff>
    </xdr:from>
    <xdr:to>
      <xdr:col>19</xdr:col>
      <xdr:colOff>38100</xdr:colOff>
      <xdr:row>16</xdr:row>
      <xdr:rowOff>82982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7722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93159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541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9398</xdr:rowOff>
    </xdr:from>
    <xdr:to>
      <xdr:col>15</xdr:col>
      <xdr:colOff>101600</xdr:colOff>
      <xdr:row>16</xdr:row>
      <xdr:rowOff>110998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002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121175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569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30893</xdr:rowOff>
    </xdr:from>
    <xdr:to>
      <xdr:col>29</xdr:col>
      <xdr:colOff>127000</xdr:colOff>
      <xdr:row>37</xdr:row>
      <xdr:rowOff>179540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298343"/>
          <a:ext cx="0" cy="10058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151617</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27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179540</xdr:rowOff>
    </xdr:from>
    <xdr:to>
      <xdr:col>30</xdr:col>
      <xdr:colOff>25400</xdr:colOff>
      <xdr:row>37</xdr:row>
      <xdr:rowOff>179540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042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117270</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604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30893</xdr:rowOff>
    </xdr:from>
    <xdr:to>
      <xdr:col>30</xdr:col>
      <xdr:colOff>25400</xdr:colOff>
      <xdr:row>34</xdr:row>
      <xdr:rowOff>30893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2983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146012</xdr:rowOff>
    </xdr:from>
    <xdr:to>
      <xdr:col>29</xdr:col>
      <xdr:colOff>127000</xdr:colOff>
      <xdr:row>35</xdr:row>
      <xdr:rowOff>158928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756362"/>
          <a:ext cx="647700" cy="129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130788</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7411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158400</xdr:rowOff>
    </xdr:from>
    <xdr:to>
      <xdr:col>29</xdr:col>
      <xdr:colOff>177800</xdr:colOff>
      <xdr:row>35</xdr:row>
      <xdr:rowOff>260000</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68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158928</xdr:rowOff>
    </xdr:from>
    <xdr:to>
      <xdr:col>26</xdr:col>
      <xdr:colOff>50800</xdr:colOff>
      <xdr:row>35</xdr:row>
      <xdr:rowOff>180816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769278"/>
          <a:ext cx="698500" cy="218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142761</xdr:rowOff>
    </xdr:from>
    <xdr:to>
      <xdr:col>26</xdr:col>
      <xdr:colOff>101600</xdr:colOff>
      <xdr:row>35</xdr:row>
      <xdr:rowOff>244361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53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229138</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839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180816</xdr:rowOff>
    </xdr:from>
    <xdr:to>
      <xdr:col>22</xdr:col>
      <xdr:colOff>114300</xdr:colOff>
      <xdr:row>35</xdr:row>
      <xdr:rowOff>194894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791166"/>
          <a:ext cx="698500" cy="140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140608</xdr:rowOff>
    </xdr:from>
    <xdr:to>
      <xdr:col>22</xdr:col>
      <xdr:colOff>165100</xdr:colOff>
      <xdr:row>35</xdr:row>
      <xdr:rowOff>242208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226985</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837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194894</xdr:rowOff>
    </xdr:from>
    <xdr:to>
      <xdr:col>18</xdr:col>
      <xdr:colOff>177800</xdr:colOff>
      <xdr:row>35</xdr:row>
      <xdr:rowOff>205467</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805244"/>
          <a:ext cx="698500" cy="105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136551</xdr:rowOff>
    </xdr:from>
    <xdr:to>
      <xdr:col>19</xdr:col>
      <xdr:colOff>38100</xdr:colOff>
      <xdr:row>35</xdr:row>
      <xdr:rowOff>238151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248328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515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133674</xdr:rowOff>
    </xdr:from>
    <xdr:to>
      <xdr:col>15</xdr:col>
      <xdr:colOff>101600</xdr:colOff>
      <xdr:row>35</xdr:row>
      <xdr:rowOff>235274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245451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51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95212</xdr:rowOff>
    </xdr:from>
    <xdr:to>
      <xdr:col>29</xdr:col>
      <xdr:colOff>177800</xdr:colOff>
      <xdr:row>35</xdr:row>
      <xdr:rowOff>196812</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7055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283189</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550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108128</xdr:rowOff>
    </xdr:from>
    <xdr:to>
      <xdr:col>26</xdr:col>
      <xdr:colOff>101600</xdr:colOff>
      <xdr:row>35</xdr:row>
      <xdr:rowOff>209728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7184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219905</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487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130016</xdr:rowOff>
    </xdr:from>
    <xdr:to>
      <xdr:col>22</xdr:col>
      <xdr:colOff>165100</xdr:colOff>
      <xdr:row>35</xdr:row>
      <xdr:rowOff>231616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7403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241793</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509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144094</xdr:rowOff>
    </xdr:from>
    <xdr:to>
      <xdr:col>19</xdr:col>
      <xdr:colOff>38100</xdr:colOff>
      <xdr:row>35</xdr:row>
      <xdr:rowOff>245694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7544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230471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840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154667</xdr:rowOff>
    </xdr:from>
    <xdr:to>
      <xdr:col>15</xdr:col>
      <xdr:colOff>101600</xdr:colOff>
      <xdr:row>35</xdr:row>
      <xdr:rowOff>256267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7650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241044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851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福岡県川崎町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16,173
16,061
36.14
12,580,403
12,523,221
51,693
5,021,476
13,923,009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62.2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92413</xdr:rowOff>
    </xdr:from>
    <xdr:to>
      <xdr:col>24</xdr:col>
      <xdr:colOff>62865</xdr:colOff>
      <xdr:row>38</xdr:row>
      <xdr:rowOff>47786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064463"/>
          <a:ext cx="1270" cy="1498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51613</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6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47786</xdr:rowOff>
    </xdr:from>
    <xdr:to>
      <xdr:col>24</xdr:col>
      <xdr:colOff>152400</xdr:colOff>
      <xdr:row>38</xdr:row>
      <xdr:rowOff>47786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62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39090</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839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92413</xdr:rowOff>
    </xdr:from>
    <xdr:to>
      <xdr:col>24</xdr:col>
      <xdr:colOff>152400</xdr:colOff>
      <xdr:row>29</xdr:row>
      <xdr:rowOff>92413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064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113264</xdr:rowOff>
    </xdr:from>
    <xdr:to>
      <xdr:col>24</xdr:col>
      <xdr:colOff>63500</xdr:colOff>
      <xdr:row>33</xdr:row>
      <xdr:rowOff>104871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599664"/>
          <a:ext cx="838200" cy="163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60746</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90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82319</xdr:rowOff>
    </xdr:from>
    <xdr:to>
      <xdr:col>24</xdr:col>
      <xdr:colOff>114300</xdr:colOff>
      <xdr:row>35</xdr:row>
      <xdr:rowOff>12469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11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104871</xdr:rowOff>
    </xdr:from>
    <xdr:to>
      <xdr:col>19</xdr:col>
      <xdr:colOff>177800</xdr:colOff>
      <xdr:row>33</xdr:row>
      <xdr:rowOff>151097</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762721"/>
          <a:ext cx="889000" cy="46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54496</xdr:rowOff>
    </xdr:from>
    <xdr:to>
      <xdr:col>20</xdr:col>
      <xdr:colOff>38100</xdr:colOff>
      <xdr:row>35</xdr:row>
      <xdr:rowOff>156096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147223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47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151097</xdr:rowOff>
    </xdr:from>
    <xdr:to>
      <xdr:col>15</xdr:col>
      <xdr:colOff>50800</xdr:colOff>
      <xdr:row>33</xdr:row>
      <xdr:rowOff>151620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808947"/>
          <a:ext cx="889000" cy="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72277</xdr:rowOff>
    </xdr:from>
    <xdr:to>
      <xdr:col>15</xdr:col>
      <xdr:colOff>101600</xdr:colOff>
      <xdr:row>36</xdr:row>
      <xdr:rowOff>2427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7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165004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6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151620</xdr:rowOff>
    </xdr:from>
    <xdr:to>
      <xdr:col>10</xdr:col>
      <xdr:colOff>114300</xdr:colOff>
      <xdr:row>33</xdr:row>
      <xdr:rowOff>158021</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809470"/>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82548</xdr:rowOff>
    </xdr:from>
    <xdr:to>
      <xdr:col>10</xdr:col>
      <xdr:colOff>165100</xdr:colOff>
      <xdr:row>36</xdr:row>
      <xdr:rowOff>12698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8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3825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7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87904</xdr:rowOff>
    </xdr:from>
    <xdr:to>
      <xdr:col>6</xdr:col>
      <xdr:colOff>38100</xdr:colOff>
      <xdr:row>36</xdr:row>
      <xdr:rowOff>18054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08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9181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8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62464</xdr:rowOff>
    </xdr:from>
    <xdr:to>
      <xdr:col>24</xdr:col>
      <xdr:colOff>114300</xdr:colOff>
      <xdr:row>32</xdr:row>
      <xdr:rowOff>164064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54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85341</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400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54071</xdr:rowOff>
    </xdr:from>
    <xdr:to>
      <xdr:col>20</xdr:col>
      <xdr:colOff>38100</xdr:colOff>
      <xdr:row>33</xdr:row>
      <xdr:rowOff>155671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71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748</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487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100297</xdr:rowOff>
    </xdr:from>
    <xdr:to>
      <xdr:col>15</xdr:col>
      <xdr:colOff>101600</xdr:colOff>
      <xdr:row>34</xdr:row>
      <xdr:rowOff>30447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75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46974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533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100820</xdr:rowOff>
    </xdr:from>
    <xdr:to>
      <xdr:col>10</xdr:col>
      <xdr:colOff>165100</xdr:colOff>
      <xdr:row>34</xdr:row>
      <xdr:rowOff>30970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75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47497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533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107221</xdr:rowOff>
    </xdr:from>
    <xdr:to>
      <xdr:col>6</xdr:col>
      <xdr:colOff>38100</xdr:colOff>
      <xdr:row>34</xdr:row>
      <xdr:rowOff>37371</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76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53898</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54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105132</xdr:rowOff>
    </xdr:from>
    <xdr:to>
      <xdr:col>24</xdr:col>
      <xdr:colOff>62865</xdr:colOff>
      <xdr:row>58</xdr:row>
      <xdr:rowOff>80068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506182"/>
          <a:ext cx="1270" cy="1517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83895</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02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80068</xdr:rowOff>
    </xdr:from>
    <xdr:to>
      <xdr:col>24</xdr:col>
      <xdr:colOff>152400</xdr:colOff>
      <xdr:row>58</xdr:row>
      <xdr:rowOff>80068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24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51809</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28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105132</xdr:rowOff>
    </xdr:from>
    <xdr:to>
      <xdr:col>24</xdr:col>
      <xdr:colOff>152400</xdr:colOff>
      <xdr:row>49</xdr:row>
      <xdr:rowOff>105132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50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104201</xdr:rowOff>
    </xdr:from>
    <xdr:to>
      <xdr:col>24</xdr:col>
      <xdr:colOff>63500</xdr:colOff>
      <xdr:row>56</xdr:row>
      <xdr:rowOff>110439</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362501"/>
          <a:ext cx="838200" cy="349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170883</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429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21006</xdr:rowOff>
    </xdr:from>
    <xdr:to>
      <xdr:col>24</xdr:col>
      <xdr:colOff>114300</xdr:colOff>
      <xdr:row>55</xdr:row>
      <xdr:rowOff>122606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45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110439</xdr:rowOff>
    </xdr:from>
    <xdr:to>
      <xdr:col>19</xdr:col>
      <xdr:colOff>177800</xdr:colOff>
      <xdr:row>57</xdr:row>
      <xdr:rowOff>32976</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711639"/>
          <a:ext cx="889000" cy="93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69828</xdr:rowOff>
    </xdr:from>
    <xdr:to>
      <xdr:col>20</xdr:col>
      <xdr:colOff>38100</xdr:colOff>
      <xdr:row>55</xdr:row>
      <xdr:rowOff>171428</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49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16505</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274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9758</xdr:rowOff>
    </xdr:from>
    <xdr:to>
      <xdr:col>15</xdr:col>
      <xdr:colOff>50800</xdr:colOff>
      <xdr:row>57</xdr:row>
      <xdr:rowOff>32976</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2019300" y="9782408"/>
          <a:ext cx="889000" cy="2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65795</xdr:rowOff>
    </xdr:from>
    <xdr:to>
      <xdr:col>15</xdr:col>
      <xdr:colOff>101600</xdr:colOff>
      <xdr:row>54</xdr:row>
      <xdr:rowOff>167395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32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12472</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09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9758</xdr:rowOff>
    </xdr:from>
    <xdr:to>
      <xdr:col>10</xdr:col>
      <xdr:colOff>114300</xdr:colOff>
      <xdr:row>57</xdr:row>
      <xdr:rowOff>66222</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782408"/>
          <a:ext cx="889000" cy="56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158149</xdr:rowOff>
    </xdr:from>
    <xdr:to>
      <xdr:col>10</xdr:col>
      <xdr:colOff>165100</xdr:colOff>
      <xdr:row>56</xdr:row>
      <xdr:rowOff>88299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58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104826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363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133265</xdr:rowOff>
    </xdr:from>
    <xdr:to>
      <xdr:col>6</xdr:col>
      <xdr:colOff>38100</xdr:colOff>
      <xdr:row>56</xdr:row>
      <xdr:rowOff>63415</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56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79942</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33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53401</xdr:rowOff>
    </xdr:from>
    <xdr:to>
      <xdr:col>24</xdr:col>
      <xdr:colOff>114300</xdr:colOff>
      <xdr:row>54</xdr:row>
      <xdr:rowOff>155001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311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76278</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16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59639</xdr:rowOff>
    </xdr:from>
    <xdr:to>
      <xdr:col>20</xdr:col>
      <xdr:colOff>38100</xdr:colOff>
      <xdr:row>56</xdr:row>
      <xdr:rowOff>161239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66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152366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753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153626</xdr:rowOff>
    </xdr:from>
    <xdr:to>
      <xdr:col>15</xdr:col>
      <xdr:colOff>101600</xdr:colOff>
      <xdr:row>57</xdr:row>
      <xdr:rowOff>83776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75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74903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847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130408</xdr:rowOff>
    </xdr:from>
    <xdr:to>
      <xdr:col>10</xdr:col>
      <xdr:colOff>165100</xdr:colOff>
      <xdr:row>57</xdr:row>
      <xdr:rowOff>60558</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73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51685</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82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15422</xdr:rowOff>
    </xdr:from>
    <xdr:to>
      <xdr:col>6</xdr:col>
      <xdr:colOff>38100</xdr:colOff>
      <xdr:row>57</xdr:row>
      <xdr:rowOff>117022</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78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108149</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88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112542</xdr:rowOff>
    </xdr:from>
    <xdr:to>
      <xdr:col>24</xdr:col>
      <xdr:colOff>62865</xdr:colOff>
      <xdr:row>78</xdr:row>
      <xdr:rowOff>136592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85492"/>
          <a:ext cx="1270" cy="1224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140419</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13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136592</xdr:rowOff>
    </xdr:from>
    <xdr:to>
      <xdr:col>24</xdr:col>
      <xdr:colOff>152400</xdr:colOff>
      <xdr:row>78</xdr:row>
      <xdr:rowOff>136592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09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59219</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060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112542</xdr:rowOff>
    </xdr:from>
    <xdr:to>
      <xdr:col>24</xdr:col>
      <xdr:colOff>152400</xdr:colOff>
      <xdr:row>71</xdr:row>
      <xdr:rowOff>112542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85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95100</xdr:rowOff>
    </xdr:from>
    <xdr:to>
      <xdr:col>24</xdr:col>
      <xdr:colOff>63500</xdr:colOff>
      <xdr:row>78</xdr:row>
      <xdr:rowOff>109319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468200"/>
          <a:ext cx="838200" cy="14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99593</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1297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76716</xdr:rowOff>
    </xdr:from>
    <xdr:to>
      <xdr:col>24</xdr:col>
      <xdr:colOff>114300</xdr:colOff>
      <xdr:row>78</xdr:row>
      <xdr:rowOff>6866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107490</xdr:rowOff>
    </xdr:from>
    <xdr:to>
      <xdr:col>19</xdr:col>
      <xdr:colOff>177800</xdr:colOff>
      <xdr:row>78</xdr:row>
      <xdr:rowOff>109319</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480590"/>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113178</xdr:rowOff>
    </xdr:from>
    <xdr:to>
      <xdr:col>20</xdr:col>
      <xdr:colOff>38100</xdr:colOff>
      <xdr:row>78</xdr:row>
      <xdr:rowOff>43328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59855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9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107490</xdr:rowOff>
    </xdr:from>
    <xdr:to>
      <xdr:col>15</xdr:col>
      <xdr:colOff>50800</xdr:colOff>
      <xdr:row>78</xdr:row>
      <xdr:rowOff>108313</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480590"/>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119555</xdr:rowOff>
    </xdr:from>
    <xdr:to>
      <xdr:col>15</xdr:col>
      <xdr:colOff>101600</xdr:colOff>
      <xdr:row>78</xdr:row>
      <xdr:rowOff>49705</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2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66232</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09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108313</xdr:rowOff>
    </xdr:from>
    <xdr:to>
      <xdr:col>10</xdr:col>
      <xdr:colOff>114300</xdr:colOff>
      <xdr:row>78</xdr:row>
      <xdr:rowOff>109982</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481413"/>
          <a:ext cx="889000" cy="1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117177</xdr:rowOff>
    </xdr:from>
    <xdr:to>
      <xdr:col>10</xdr:col>
      <xdr:colOff>165100</xdr:colOff>
      <xdr:row>78</xdr:row>
      <xdr:rowOff>47327</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1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63854</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094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127236</xdr:rowOff>
    </xdr:from>
    <xdr:to>
      <xdr:col>6</xdr:col>
      <xdr:colOff>38100</xdr:colOff>
      <xdr:row>78</xdr:row>
      <xdr:rowOff>57386</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28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73913</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0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44300</xdr:rowOff>
    </xdr:from>
    <xdr:to>
      <xdr:col>24</xdr:col>
      <xdr:colOff>114300</xdr:colOff>
      <xdr:row>78</xdr:row>
      <xdr:rowOff>145900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41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130677</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3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58519</xdr:rowOff>
    </xdr:from>
    <xdr:to>
      <xdr:col>20</xdr:col>
      <xdr:colOff>38100</xdr:colOff>
      <xdr:row>78</xdr:row>
      <xdr:rowOff>160119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3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151246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524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56690</xdr:rowOff>
    </xdr:from>
    <xdr:to>
      <xdr:col>15</xdr:col>
      <xdr:colOff>101600</xdr:colOff>
      <xdr:row>78</xdr:row>
      <xdr:rowOff>158290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2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149417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522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57513</xdr:rowOff>
    </xdr:from>
    <xdr:to>
      <xdr:col>10</xdr:col>
      <xdr:colOff>165100</xdr:colOff>
      <xdr:row>78</xdr:row>
      <xdr:rowOff>159113</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3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150240</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523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59182</xdr:rowOff>
    </xdr:from>
    <xdr:to>
      <xdr:col>6</xdr:col>
      <xdr:colOff>38100</xdr:colOff>
      <xdr:row>78</xdr:row>
      <xdr:rowOff>160782</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3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151909</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525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143100</xdr:rowOff>
    </xdr:from>
    <xdr:to>
      <xdr:col>24</xdr:col>
      <xdr:colOff>62865</xdr:colOff>
      <xdr:row>98</xdr:row>
      <xdr:rowOff>130042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4633595" y="15573600"/>
          <a:ext cx="1270" cy="1358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133869</xdr:rowOff>
    </xdr:from>
    <xdr:ext cx="534377" cy="259045"/>
    <xdr:sp macro="" textlink="">
      <xdr:nvSpPr>
        <xdr:cNvPr id="236" name="扶助費最小値テキスト">
          <a:extLst>
            <a:ext uri="{FF2B5EF4-FFF2-40B4-BE49-F238E27FC236}">
              <a16:creationId xmlns:a16="http://schemas.microsoft.com/office/drawing/2014/main" id="{00000000-0008-0000-0600-0000EC000000}"/>
            </a:ext>
          </a:extLst>
        </xdr:cNvPr>
        <xdr:cNvSpPr txBox="1"/>
      </xdr:nvSpPr>
      <xdr:spPr>
        <a:xfrm>
          <a:off x="4686300" y="1693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130042</xdr:rowOff>
    </xdr:from>
    <xdr:to>
      <xdr:col>24</xdr:col>
      <xdr:colOff>152400</xdr:colOff>
      <xdr:row>98</xdr:row>
      <xdr:rowOff>130042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693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89777</xdr:rowOff>
    </xdr:from>
    <xdr:ext cx="599010" cy="259045"/>
    <xdr:sp macro="" textlink="">
      <xdr:nvSpPr>
        <xdr:cNvPr id="238" name="扶助費最大値テキスト">
          <a:extLst>
            <a:ext uri="{FF2B5EF4-FFF2-40B4-BE49-F238E27FC236}">
              <a16:creationId xmlns:a16="http://schemas.microsoft.com/office/drawing/2014/main" id="{00000000-0008-0000-0600-0000EE000000}"/>
            </a:ext>
          </a:extLst>
        </xdr:cNvPr>
        <xdr:cNvSpPr txBox="1"/>
      </xdr:nvSpPr>
      <xdr:spPr>
        <a:xfrm>
          <a:off x="4686300" y="15348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143100</xdr:rowOff>
    </xdr:from>
    <xdr:to>
      <xdr:col>24</xdr:col>
      <xdr:colOff>152400</xdr:colOff>
      <xdr:row>90</xdr:row>
      <xdr:rowOff>143100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55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39359</xdr:rowOff>
    </xdr:from>
    <xdr:to>
      <xdr:col>24</xdr:col>
      <xdr:colOff>63500</xdr:colOff>
      <xdr:row>91</xdr:row>
      <xdr:rowOff>93123</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3797300" y="15641309"/>
          <a:ext cx="838200" cy="53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9062</xdr:rowOff>
    </xdr:from>
    <xdr:ext cx="534377" cy="259045"/>
    <xdr:sp macro="" textlink="">
      <xdr:nvSpPr>
        <xdr:cNvPr id="241" name="扶助費平均値テキスト">
          <a:extLst>
            <a:ext uri="{FF2B5EF4-FFF2-40B4-BE49-F238E27FC236}">
              <a16:creationId xmlns:a16="http://schemas.microsoft.com/office/drawing/2014/main" id="{00000000-0008-0000-0600-0000F1000000}"/>
            </a:ext>
          </a:extLst>
        </xdr:cNvPr>
        <xdr:cNvSpPr txBox="1"/>
      </xdr:nvSpPr>
      <xdr:spPr>
        <a:xfrm>
          <a:off x="4686300" y="16296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30635</xdr:rowOff>
    </xdr:from>
    <xdr:to>
      <xdr:col>24</xdr:col>
      <xdr:colOff>114300</xdr:colOff>
      <xdr:row>95</xdr:row>
      <xdr:rowOff>132235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4584700" y="1631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93123</xdr:rowOff>
    </xdr:from>
    <xdr:to>
      <xdr:col>19</xdr:col>
      <xdr:colOff>177800</xdr:colOff>
      <xdr:row>91</xdr:row>
      <xdr:rowOff>129541</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908300" y="15695073"/>
          <a:ext cx="889000" cy="36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27006</xdr:rowOff>
    </xdr:from>
    <xdr:to>
      <xdr:col>20</xdr:col>
      <xdr:colOff>38100</xdr:colOff>
      <xdr:row>95</xdr:row>
      <xdr:rowOff>128606</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3746500" y="1631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119733</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530111" y="1640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104981</xdr:rowOff>
    </xdr:from>
    <xdr:to>
      <xdr:col>15</xdr:col>
      <xdr:colOff>50800</xdr:colOff>
      <xdr:row>91</xdr:row>
      <xdr:rowOff>129541</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a:off x="2019300" y="15706931"/>
          <a:ext cx="889000" cy="24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65053</xdr:rowOff>
    </xdr:from>
    <xdr:to>
      <xdr:col>15</xdr:col>
      <xdr:colOff>101600</xdr:colOff>
      <xdr:row>95</xdr:row>
      <xdr:rowOff>166653</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2857500" y="16352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157780</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641111" y="16445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104981</xdr:rowOff>
    </xdr:from>
    <xdr:to>
      <xdr:col>10</xdr:col>
      <xdr:colOff>114300</xdr:colOff>
      <xdr:row>92</xdr:row>
      <xdr:rowOff>22357</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flipV="1">
          <a:off x="1130300" y="15706931"/>
          <a:ext cx="889000" cy="88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74698</xdr:rowOff>
    </xdr:from>
    <xdr:to>
      <xdr:col>10</xdr:col>
      <xdr:colOff>165100</xdr:colOff>
      <xdr:row>96</xdr:row>
      <xdr:rowOff>4848</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968500" y="16362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167425</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45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95329</xdr:rowOff>
    </xdr:from>
    <xdr:to>
      <xdr:col>6</xdr:col>
      <xdr:colOff>38100</xdr:colOff>
      <xdr:row>96</xdr:row>
      <xdr:rowOff>25479</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079500" y="16383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16606</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47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160009</xdr:rowOff>
    </xdr:from>
    <xdr:to>
      <xdr:col>24</xdr:col>
      <xdr:colOff>114300</xdr:colOff>
      <xdr:row>91</xdr:row>
      <xdr:rowOff>90159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4584700" y="15590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74936</xdr:rowOff>
    </xdr:from>
    <xdr:ext cx="599010" cy="259045"/>
    <xdr:sp macro="" textlink="">
      <xdr:nvSpPr>
        <xdr:cNvPr id="260" name="扶助費該当値テキスト">
          <a:extLst>
            <a:ext uri="{FF2B5EF4-FFF2-40B4-BE49-F238E27FC236}">
              <a16:creationId xmlns:a16="http://schemas.microsoft.com/office/drawing/2014/main" id="{00000000-0008-0000-0600-000004010000}"/>
            </a:ext>
          </a:extLst>
        </xdr:cNvPr>
        <xdr:cNvSpPr txBox="1"/>
      </xdr:nvSpPr>
      <xdr:spPr>
        <a:xfrm>
          <a:off x="4686300" y="15505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42323</xdr:rowOff>
    </xdr:from>
    <xdr:to>
      <xdr:col>20</xdr:col>
      <xdr:colOff>38100</xdr:colOff>
      <xdr:row>91</xdr:row>
      <xdr:rowOff>143923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3746500" y="15644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160450</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3497795" y="15419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78741</xdr:rowOff>
    </xdr:from>
    <xdr:to>
      <xdr:col>15</xdr:col>
      <xdr:colOff>101600</xdr:colOff>
      <xdr:row>92</xdr:row>
      <xdr:rowOff>8891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2857500" y="1568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25418</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2608795" y="15455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54181</xdr:rowOff>
    </xdr:from>
    <xdr:to>
      <xdr:col>10</xdr:col>
      <xdr:colOff>165100</xdr:colOff>
      <xdr:row>91</xdr:row>
      <xdr:rowOff>155781</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968500" y="1565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90</xdr:row>
      <xdr:rowOff>858</xdr:rowOff>
    </xdr:from>
    <xdr:ext cx="599010"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1719795" y="15431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91</xdr:row>
      <xdr:rowOff>143007</xdr:rowOff>
    </xdr:from>
    <xdr:to>
      <xdr:col>6</xdr:col>
      <xdr:colOff>38100</xdr:colOff>
      <xdr:row>92</xdr:row>
      <xdr:rowOff>73157</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079500" y="1574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90</xdr:row>
      <xdr:rowOff>89684</xdr:rowOff>
    </xdr:from>
    <xdr:ext cx="599010"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830795" y="15520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65963</xdr:rowOff>
    </xdr:from>
    <xdr:to>
      <xdr:col>54</xdr:col>
      <xdr:colOff>189865</xdr:colOff>
      <xdr:row>35</xdr:row>
      <xdr:rowOff>27965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380913"/>
          <a:ext cx="1270" cy="647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31792</xdr:rowOff>
    </xdr:from>
    <xdr:ext cx="599010"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032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27965</xdr:rowOff>
    </xdr:from>
    <xdr:to>
      <xdr:col>55</xdr:col>
      <xdr:colOff>88900</xdr:colOff>
      <xdr:row>35</xdr:row>
      <xdr:rowOff>27965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028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12640</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156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65963</xdr:rowOff>
    </xdr:from>
    <xdr:to>
      <xdr:col>55</xdr:col>
      <xdr:colOff>88900</xdr:colOff>
      <xdr:row>31</xdr:row>
      <xdr:rowOff>65963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380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143650</xdr:rowOff>
    </xdr:from>
    <xdr:to>
      <xdr:col>55</xdr:col>
      <xdr:colOff>0</xdr:colOff>
      <xdr:row>37</xdr:row>
      <xdr:rowOff>39944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5801500"/>
          <a:ext cx="838200" cy="582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98550</xdr:rowOff>
    </xdr:from>
    <xdr:ext cx="599010"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55849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75673</xdr:rowOff>
    </xdr:from>
    <xdr:to>
      <xdr:col>55</xdr:col>
      <xdr:colOff>50800</xdr:colOff>
      <xdr:row>34</xdr:row>
      <xdr:rowOff>5823</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160974</xdr:rowOff>
    </xdr:from>
    <xdr:to>
      <xdr:col>50</xdr:col>
      <xdr:colOff>114300</xdr:colOff>
      <xdr:row>37</xdr:row>
      <xdr:rowOff>39944</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8750300" y="6161724"/>
          <a:ext cx="889000" cy="221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111111</xdr:rowOff>
    </xdr:from>
    <xdr:to>
      <xdr:col>50</xdr:col>
      <xdr:colOff>165100</xdr:colOff>
      <xdr:row>37</xdr:row>
      <xdr:rowOff>41261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57788</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05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160974</xdr:rowOff>
    </xdr:from>
    <xdr:to>
      <xdr:col>45</xdr:col>
      <xdr:colOff>177800</xdr:colOff>
      <xdr:row>37</xdr:row>
      <xdr:rowOff>52571</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161724"/>
          <a:ext cx="889000" cy="234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112839</xdr:rowOff>
    </xdr:from>
    <xdr:to>
      <xdr:col>46</xdr:col>
      <xdr:colOff>38100</xdr:colOff>
      <xdr:row>37</xdr:row>
      <xdr:rowOff>42989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28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34116</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37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52571</xdr:rowOff>
    </xdr:from>
    <xdr:to>
      <xdr:col>41</xdr:col>
      <xdr:colOff>50800</xdr:colOff>
      <xdr:row>37</xdr:row>
      <xdr:rowOff>61638</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396221"/>
          <a:ext cx="889000" cy="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141295</xdr:rowOff>
    </xdr:from>
    <xdr:to>
      <xdr:col>41</xdr:col>
      <xdr:colOff>101600</xdr:colOff>
      <xdr:row>37</xdr:row>
      <xdr:rowOff>71445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31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87972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088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143508</xdr:rowOff>
    </xdr:from>
    <xdr:to>
      <xdr:col>36</xdr:col>
      <xdr:colOff>165100</xdr:colOff>
      <xdr:row>37</xdr:row>
      <xdr:rowOff>73658</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15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90185</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09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92850</xdr:rowOff>
    </xdr:from>
    <xdr:to>
      <xdr:col>55</xdr:col>
      <xdr:colOff>50800</xdr:colOff>
      <xdr:row>34</xdr:row>
      <xdr:rowOff>23000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575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71277</xdr:rowOff>
    </xdr:from>
    <xdr:ext cx="599010"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729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160594</xdr:rowOff>
    </xdr:from>
    <xdr:to>
      <xdr:col>50</xdr:col>
      <xdr:colOff>165100</xdr:colOff>
      <xdr:row>37</xdr:row>
      <xdr:rowOff>90744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33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81871</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6425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110174</xdr:rowOff>
    </xdr:from>
    <xdr:to>
      <xdr:col>46</xdr:col>
      <xdr:colOff>38100</xdr:colOff>
      <xdr:row>36</xdr:row>
      <xdr:rowOff>40324</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11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56851</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50795" y="5886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1771</xdr:rowOff>
    </xdr:from>
    <xdr:to>
      <xdr:col>41</xdr:col>
      <xdr:colOff>101600</xdr:colOff>
      <xdr:row>37</xdr:row>
      <xdr:rowOff>103371</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34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94498</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438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10838</xdr:rowOff>
    </xdr:from>
    <xdr:to>
      <xdr:col>36</xdr:col>
      <xdr:colOff>165100</xdr:colOff>
      <xdr:row>37</xdr:row>
      <xdr:rowOff>112438</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35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103565</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44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64043</xdr:rowOff>
    </xdr:from>
    <xdr:to>
      <xdr:col>54</xdr:col>
      <xdr:colOff>189865</xdr:colOff>
      <xdr:row>58</xdr:row>
      <xdr:rowOff>77114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807993"/>
          <a:ext cx="1270" cy="1213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80941</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2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77114</xdr:rowOff>
    </xdr:from>
    <xdr:to>
      <xdr:col>55</xdr:col>
      <xdr:colOff>88900</xdr:colOff>
      <xdr:row>58</xdr:row>
      <xdr:rowOff>77114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21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10720</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583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64043</xdr:rowOff>
    </xdr:from>
    <xdr:to>
      <xdr:col>55</xdr:col>
      <xdr:colOff>88900</xdr:colOff>
      <xdr:row>51</xdr:row>
      <xdr:rowOff>64043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80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167100</xdr:rowOff>
    </xdr:from>
    <xdr:to>
      <xdr:col>55</xdr:col>
      <xdr:colOff>0</xdr:colOff>
      <xdr:row>57</xdr:row>
      <xdr:rowOff>72263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9253950"/>
          <a:ext cx="838200" cy="590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14631</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4443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163204</xdr:rowOff>
    </xdr:from>
    <xdr:to>
      <xdr:col>55</xdr:col>
      <xdr:colOff>50800</xdr:colOff>
      <xdr:row>56</xdr:row>
      <xdr:rowOff>93354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5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167100</xdr:rowOff>
    </xdr:from>
    <xdr:to>
      <xdr:col>50</xdr:col>
      <xdr:colOff>114300</xdr:colOff>
      <xdr:row>56</xdr:row>
      <xdr:rowOff>166218</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9253950"/>
          <a:ext cx="889000" cy="513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31914</xdr:rowOff>
    </xdr:from>
    <xdr:to>
      <xdr:col>50</xdr:col>
      <xdr:colOff>165100</xdr:colOff>
      <xdr:row>56</xdr:row>
      <xdr:rowOff>133514</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63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124641</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725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54267</xdr:rowOff>
    </xdr:from>
    <xdr:to>
      <xdr:col>45</xdr:col>
      <xdr:colOff>177800</xdr:colOff>
      <xdr:row>56</xdr:row>
      <xdr:rowOff>166218</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655467"/>
          <a:ext cx="889000" cy="111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95872</xdr:rowOff>
    </xdr:from>
    <xdr:to>
      <xdr:col>46</xdr:col>
      <xdr:colOff>38100</xdr:colOff>
      <xdr:row>57</xdr:row>
      <xdr:rowOff>26022</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69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42549</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47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54267</xdr:rowOff>
    </xdr:from>
    <xdr:to>
      <xdr:col>41</xdr:col>
      <xdr:colOff>50800</xdr:colOff>
      <xdr:row>57</xdr:row>
      <xdr:rowOff>26932</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655467"/>
          <a:ext cx="889000" cy="14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123908</xdr:rowOff>
    </xdr:from>
    <xdr:to>
      <xdr:col>41</xdr:col>
      <xdr:colOff>101600</xdr:colOff>
      <xdr:row>57</xdr:row>
      <xdr:rowOff>54058</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725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45185</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81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124137</xdr:rowOff>
    </xdr:from>
    <xdr:to>
      <xdr:col>36</xdr:col>
      <xdr:colOff>165100</xdr:colOff>
      <xdr:row>57</xdr:row>
      <xdr:rowOff>54287</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725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70814</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50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21463</xdr:rowOff>
    </xdr:from>
    <xdr:to>
      <xdr:col>55</xdr:col>
      <xdr:colOff>50800</xdr:colOff>
      <xdr:row>57</xdr:row>
      <xdr:rowOff>123063</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79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171340</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772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116300</xdr:rowOff>
    </xdr:from>
    <xdr:to>
      <xdr:col>50</xdr:col>
      <xdr:colOff>165100</xdr:colOff>
      <xdr:row>54</xdr:row>
      <xdr:rowOff>46450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20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62977</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39795" y="8978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115418</xdr:rowOff>
    </xdr:from>
    <xdr:to>
      <xdr:col>46</xdr:col>
      <xdr:colOff>38100</xdr:colOff>
      <xdr:row>57</xdr:row>
      <xdr:rowOff>45568</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71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36695</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80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3467</xdr:rowOff>
    </xdr:from>
    <xdr:to>
      <xdr:col>41</xdr:col>
      <xdr:colOff>101600</xdr:colOff>
      <xdr:row>56</xdr:row>
      <xdr:rowOff>105067</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60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121594</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37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147582</xdr:rowOff>
    </xdr:from>
    <xdr:to>
      <xdr:col>36</xdr:col>
      <xdr:colOff>165100</xdr:colOff>
      <xdr:row>57</xdr:row>
      <xdr:rowOff>77732</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74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68859</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84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129467</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302417"/>
          <a:ext cx="1270" cy="1286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76144</xdr:rowOff>
    </xdr:from>
    <xdr:ext cx="599010"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2077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129467</xdr:rowOff>
    </xdr:from>
    <xdr:to>
      <xdr:col>55</xdr:col>
      <xdr:colOff>88900</xdr:colOff>
      <xdr:row>71</xdr:row>
      <xdr:rowOff>129467</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30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8720</xdr:rowOff>
    </xdr:from>
    <xdr:to>
      <xdr:col>55</xdr:col>
      <xdr:colOff>0</xdr:colOff>
      <xdr:row>79</xdr:row>
      <xdr:rowOff>18275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3553270"/>
          <a:ext cx="838200" cy="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131726</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161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108849</xdr:rowOff>
    </xdr:from>
    <xdr:to>
      <xdr:col>55</xdr:col>
      <xdr:colOff>50800</xdr:colOff>
      <xdr:row>78</xdr:row>
      <xdr:rowOff>38999</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10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45030</xdr:rowOff>
    </xdr:from>
    <xdr:to>
      <xdr:col>50</xdr:col>
      <xdr:colOff>114300</xdr:colOff>
      <xdr:row>79</xdr:row>
      <xdr:rowOff>18275</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3418130"/>
          <a:ext cx="889000" cy="14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101724</xdr:rowOff>
    </xdr:from>
    <xdr:to>
      <xdr:col>50</xdr:col>
      <xdr:colOff>165100</xdr:colOff>
      <xdr:row>78</xdr:row>
      <xdr:rowOff>31874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0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48401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07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45030</xdr:rowOff>
    </xdr:from>
    <xdr:to>
      <xdr:col>45</xdr:col>
      <xdr:colOff>177800</xdr:colOff>
      <xdr:row>78</xdr:row>
      <xdr:rowOff>165334</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3418130"/>
          <a:ext cx="889000" cy="120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752</xdr:rowOff>
    </xdr:from>
    <xdr:to>
      <xdr:col>46</xdr:col>
      <xdr:colOff>38100</xdr:colOff>
      <xdr:row>78</xdr:row>
      <xdr:rowOff>102352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7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93479</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466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156175</xdr:rowOff>
    </xdr:from>
    <xdr:to>
      <xdr:col>41</xdr:col>
      <xdr:colOff>50800</xdr:colOff>
      <xdr:row>78</xdr:row>
      <xdr:rowOff>165334</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3529275"/>
          <a:ext cx="889000" cy="9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15291</xdr:rowOff>
    </xdr:from>
    <xdr:to>
      <xdr:col>41</xdr:col>
      <xdr:colOff>101600</xdr:colOff>
      <xdr:row>78</xdr:row>
      <xdr:rowOff>116891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8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133418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16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167942</xdr:rowOff>
    </xdr:from>
    <xdr:to>
      <xdr:col>36</xdr:col>
      <xdr:colOff>165100</xdr:colOff>
      <xdr:row>78</xdr:row>
      <xdr:rowOff>98092</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36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114619</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14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129370</xdr:rowOff>
    </xdr:from>
    <xdr:to>
      <xdr:col>55</xdr:col>
      <xdr:colOff>50800</xdr:colOff>
      <xdr:row>79</xdr:row>
      <xdr:rowOff>59520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50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44297</xdr:rowOff>
    </xdr:from>
    <xdr:ext cx="469744"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41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138925</xdr:rowOff>
    </xdr:from>
    <xdr:to>
      <xdr:col>50</xdr:col>
      <xdr:colOff>165100</xdr:colOff>
      <xdr:row>79</xdr:row>
      <xdr:rowOff>69075</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51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60202</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04428" y="13604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165680</xdr:rowOff>
    </xdr:from>
    <xdr:to>
      <xdr:col>46</xdr:col>
      <xdr:colOff>38100</xdr:colOff>
      <xdr:row>78</xdr:row>
      <xdr:rowOff>95830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36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112357</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314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114534</xdr:rowOff>
    </xdr:from>
    <xdr:to>
      <xdr:col>41</xdr:col>
      <xdr:colOff>101600</xdr:colOff>
      <xdr:row>79</xdr:row>
      <xdr:rowOff>44684</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48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35811</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26428" y="13580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105375</xdr:rowOff>
    </xdr:from>
    <xdr:to>
      <xdr:col>36</xdr:col>
      <xdr:colOff>165100</xdr:colOff>
      <xdr:row>79</xdr:row>
      <xdr:rowOff>35525</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47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26652</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37428" y="13571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114263</xdr:rowOff>
    </xdr:from>
    <xdr:to>
      <xdr:col>54</xdr:col>
      <xdr:colOff>189865</xdr:colOff>
      <xdr:row>98</xdr:row>
      <xdr:rowOff>16531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544763"/>
          <a:ext cx="1270" cy="1273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20358</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822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16531</xdr:rowOff>
    </xdr:from>
    <xdr:to>
      <xdr:col>55</xdr:col>
      <xdr:colOff>88900</xdr:colOff>
      <xdr:row>98</xdr:row>
      <xdr:rowOff>16531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818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60940</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319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114263</xdr:rowOff>
    </xdr:from>
    <xdr:to>
      <xdr:col>55</xdr:col>
      <xdr:colOff>88900</xdr:colOff>
      <xdr:row>90</xdr:row>
      <xdr:rowOff>114263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544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76646</xdr:rowOff>
    </xdr:from>
    <xdr:to>
      <xdr:col>55</xdr:col>
      <xdr:colOff>0</xdr:colOff>
      <xdr:row>96</xdr:row>
      <xdr:rowOff>102615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9639300" y="15850046"/>
          <a:ext cx="838200" cy="711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30143</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317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7266</xdr:rowOff>
    </xdr:from>
    <xdr:to>
      <xdr:col>55</xdr:col>
      <xdr:colOff>50800</xdr:colOff>
      <xdr:row>96</xdr:row>
      <xdr:rowOff>108866</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46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76646</xdr:rowOff>
    </xdr:from>
    <xdr:to>
      <xdr:col>50</xdr:col>
      <xdr:colOff>114300</xdr:colOff>
      <xdr:row>96</xdr:row>
      <xdr:rowOff>144380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8750300" y="15850046"/>
          <a:ext cx="889000" cy="753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58068</xdr:rowOff>
    </xdr:from>
    <xdr:to>
      <xdr:col>50</xdr:col>
      <xdr:colOff>165100</xdr:colOff>
      <xdr:row>96</xdr:row>
      <xdr:rowOff>159668</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51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150795</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609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51580</xdr:rowOff>
    </xdr:from>
    <xdr:to>
      <xdr:col>45</xdr:col>
      <xdr:colOff>177800</xdr:colOff>
      <xdr:row>96</xdr:row>
      <xdr:rowOff>144380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7861300" y="16339330"/>
          <a:ext cx="889000" cy="264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102639</xdr:rowOff>
    </xdr:from>
    <xdr:to>
      <xdr:col>46</xdr:col>
      <xdr:colOff>38100</xdr:colOff>
      <xdr:row>97</xdr:row>
      <xdr:rowOff>32789</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561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23916</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65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51580</xdr:rowOff>
    </xdr:from>
    <xdr:to>
      <xdr:col>41</xdr:col>
      <xdr:colOff>50800</xdr:colOff>
      <xdr:row>96</xdr:row>
      <xdr:rowOff>65429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6972300" y="16339330"/>
          <a:ext cx="889000" cy="185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104581</xdr:rowOff>
    </xdr:from>
    <xdr:to>
      <xdr:col>41</xdr:col>
      <xdr:colOff>101600</xdr:colOff>
      <xdr:row>97</xdr:row>
      <xdr:rowOff>34731</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56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25858</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65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124555</xdr:rowOff>
    </xdr:from>
    <xdr:to>
      <xdr:col>36</xdr:col>
      <xdr:colOff>165100</xdr:colOff>
      <xdr:row>97</xdr:row>
      <xdr:rowOff>54705</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58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45832</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67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51815</xdr:rowOff>
    </xdr:from>
    <xdr:to>
      <xdr:col>55</xdr:col>
      <xdr:colOff>50800</xdr:colOff>
      <xdr:row>96</xdr:row>
      <xdr:rowOff>153415</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51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30242</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48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25846</xdr:rowOff>
    </xdr:from>
    <xdr:to>
      <xdr:col>50</xdr:col>
      <xdr:colOff>165100</xdr:colOff>
      <xdr:row>92</xdr:row>
      <xdr:rowOff>127446</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579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90</xdr:row>
      <xdr:rowOff>143973</xdr:rowOff>
    </xdr:from>
    <xdr:ext cx="59901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39795" y="15574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93580</xdr:rowOff>
    </xdr:from>
    <xdr:to>
      <xdr:col>46</xdr:col>
      <xdr:colOff>38100</xdr:colOff>
      <xdr:row>97</xdr:row>
      <xdr:rowOff>23730</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55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40257</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328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780</xdr:rowOff>
    </xdr:from>
    <xdr:to>
      <xdr:col>41</xdr:col>
      <xdr:colOff>101600</xdr:colOff>
      <xdr:row>95</xdr:row>
      <xdr:rowOff>102380</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28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118907</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063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14629</xdr:rowOff>
    </xdr:from>
    <xdr:to>
      <xdr:col>36</xdr:col>
      <xdr:colOff>165100</xdr:colOff>
      <xdr:row>96</xdr:row>
      <xdr:rowOff>116229</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47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132756</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249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145249</xdr:rowOff>
    </xdr:from>
    <xdr:to>
      <xdr:col>85</xdr:col>
      <xdr:colOff>126364</xdr:colOff>
      <xdr:row>38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6317595" y="5288749"/>
          <a:ext cx="1269" cy="1251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52235</xdr:rowOff>
    </xdr:from>
    <xdr:ext cx="249299" cy="259045"/>
    <xdr:sp macro="" textlink="">
      <xdr:nvSpPr>
        <xdr:cNvPr id="509" name="災害復旧事業費最小値テキスト">
          <a:extLst>
            <a:ext uri="{FF2B5EF4-FFF2-40B4-BE49-F238E27FC236}">
              <a16:creationId xmlns:a16="http://schemas.microsoft.com/office/drawing/2014/main" id="{00000000-0008-0000-0600-0000FD010000}"/>
            </a:ext>
          </a:extLst>
        </xdr:cNvPr>
        <xdr:cNvSpPr txBox="1"/>
      </xdr:nvSpPr>
      <xdr:spPr>
        <a:xfrm>
          <a:off x="16370300" y="6567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91926</xdr:rowOff>
    </xdr:from>
    <xdr:ext cx="599010" cy="259045"/>
    <xdr:sp macro="" textlink="">
      <xdr:nvSpPr>
        <xdr:cNvPr id="511" name="災害復旧事業費最大値テキスト">
          <a:extLst>
            <a:ext uri="{FF2B5EF4-FFF2-40B4-BE49-F238E27FC236}">
              <a16:creationId xmlns:a16="http://schemas.microsoft.com/office/drawing/2014/main" id="{00000000-0008-0000-0600-0000FF010000}"/>
            </a:ext>
          </a:extLst>
        </xdr:cNvPr>
        <xdr:cNvSpPr txBox="1"/>
      </xdr:nvSpPr>
      <xdr:spPr>
        <a:xfrm>
          <a:off x="16370300" y="5063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145249</xdr:rowOff>
    </xdr:from>
    <xdr:to>
      <xdr:col>86</xdr:col>
      <xdr:colOff>25400</xdr:colOff>
      <xdr:row>30</xdr:row>
      <xdr:rowOff>145249</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5288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119595</xdr:rowOff>
    </xdr:from>
    <xdr:to>
      <xdr:col>85</xdr:col>
      <xdr:colOff>127000</xdr:colOff>
      <xdr:row>38</xdr:row>
      <xdr:rowOff>14736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5481300" y="6463245"/>
          <a:ext cx="838200" cy="66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141135</xdr:rowOff>
    </xdr:from>
    <xdr:ext cx="469744" cy="259045"/>
    <xdr:sp macro="" textlink="">
      <xdr:nvSpPr>
        <xdr:cNvPr id="514" name="災害復旧事業費平均値テキスト">
          <a:extLst>
            <a:ext uri="{FF2B5EF4-FFF2-40B4-BE49-F238E27FC236}">
              <a16:creationId xmlns:a16="http://schemas.microsoft.com/office/drawing/2014/main" id="{00000000-0008-0000-0600-000002020000}"/>
            </a:ext>
          </a:extLst>
        </xdr:cNvPr>
        <xdr:cNvSpPr txBox="1"/>
      </xdr:nvSpPr>
      <xdr:spPr>
        <a:xfrm>
          <a:off x="16370300" y="63133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118258</xdr:rowOff>
    </xdr:from>
    <xdr:to>
      <xdr:col>85</xdr:col>
      <xdr:colOff>177800</xdr:colOff>
      <xdr:row>38</xdr:row>
      <xdr:rowOff>48408</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6268700" y="646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119595</xdr:rowOff>
    </xdr:from>
    <xdr:to>
      <xdr:col>81</xdr:col>
      <xdr:colOff>50800</xdr:colOff>
      <xdr:row>37</xdr:row>
      <xdr:rowOff>158417</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4592300" y="6463245"/>
          <a:ext cx="889000" cy="3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111366</xdr:rowOff>
    </xdr:from>
    <xdr:to>
      <xdr:col>81</xdr:col>
      <xdr:colOff>101600</xdr:colOff>
      <xdr:row>38</xdr:row>
      <xdr:rowOff>41515</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5430500" y="64550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32642</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46428" y="654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158417</xdr:rowOff>
    </xdr:from>
    <xdr:to>
      <xdr:col>76</xdr:col>
      <xdr:colOff>114300</xdr:colOff>
      <xdr:row>38</xdr:row>
      <xdr:rowOff>18788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3703300" y="6502067"/>
          <a:ext cx="889000" cy="3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124321</xdr:rowOff>
    </xdr:from>
    <xdr:to>
      <xdr:col>76</xdr:col>
      <xdr:colOff>165100</xdr:colOff>
      <xdr:row>38</xdr:row>
      <xdr:rowOff>54471</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4541500" y="646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45599</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57428" y="656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18788</xdr:rowOff>
    </xdr:from>
    <xdr:to>
      <xdr:col>71</xdr:col>
      <xdr:colOff>177800</xdr:colOff>
      <xdr:row>38</xdr:row>
      <xdr:rowOff>22799</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2814300" y="6533888"/>
          <a:ext cx="889000" cy="4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136666</xdr:rowOff>
    </xdr:from>
    <xdr:to>
      <xdr:col>72</xdr:col>
      <xdr:colOff>38100</xdr:colOff>
      <xdr:row>38</xdr:row>
      <xdr:rowOff>66816</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3652500" y="648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83343</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468428" y="625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130797</xdr:rowOff>
    </xdr:from>
    <xdr:to>
      <xdr:col>67</xdr:col>
      <xdr:colOff>101600</xdr:colOff>
      <xdr:row>38</xdr:row>
      <xdr:rowOff>60947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2763500" y="647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77474</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579428" y="6249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135386</xdr:rowOff>
    </xdr:from>
    <xdr:to>
      <xdr:col>85</xdr:col>
      <xdr:colOff>177800</xdr:colOff>
      <xdr:row>38</xdr:row>
      <xdr:rowOff>65536</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6268700" y="647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96685</xdr:rowOff>
    </xdr:from>
    <xdr:ext cx="469744" cy="259045"/>
    <xdr:sp macro="" textlink="">
      <xdr:nvSpPr>
        <xdr:cNvPr id="533" name="災害復旧事業費該当値テキスト">
          <a:extLst>
            <a:ext uri="{FF2B5EF4-FFF2-40B4-BE49-F238E27FC236}">
              <a16:creationId xmlns:a16="http://schemas.microsoft.com/office/drawing/2014/main" id="{00000000-0008-0000-0600-000015020000}"/>
            </a:ext>
          </a:extLst>
        </xdr:cNvPr>
        <xdr:cNvSpPr txBox="1"/>
      </xdr:nvSpPr>
      <xdr:spPr>
        <a:xfrm>
          <a:off x="16370300" y="6440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68795</xdr:rowOff>
    </xdr:from>
    <xdr:to>
      <xdr:col>81</xdr:col>
      <xdr:colOff>101600</xdr:colOff>
      <xdr:row>37</xdr:row>
      <xdr:rowOff>170394</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5430500" y="641244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15472</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14111" y="618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107617</xdr:rowOff>
    </xdr:from>
    <xdr:to>
      <xdr:col>76</xdr:col>
      <xdr:colOff>165100</xdr:colOff>
      <xdr:row>38</xdr:row>
      <xdr:rowOff>37767</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4541500" y="645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54294</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357428" y="6226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139438</xdr:rowOff>
    </xdr:from>
    <xdr:to>
      <xdr:col>72</xdr:col>
      <xdr:colOff>38100</xdr:colOff>
      <xdr:row>38</xdr:row>
      <xdr:rowOff>69588</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3652500" y="648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60715</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468428" y="657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143450</xdr:rowOff>
    </xdr:from>
    <xdr:to>
      <xdr:col>67</xdr:col>
      <xdr:colOff>101600</xdr:colOff>
      <xdr:row>38</xdr:row>
      <xdr:rowOff>73600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2763500" y="648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64726</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5017" y="6579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53</xdr:row>
      <xdr:rowOff>168927</xdr:rowOff>
    </xdr:from>
    <xdr:ext cx="37702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068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50</xdr:row>
      <xdr:rowOff>111777</xdr:rowOff>
    </xdr:from>
    <xdr:ext cx="37702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068974" y="8684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25400</xdr:rowOff>
    </xdr:from>
    <xdr:to>
      <xdr:col>85</xdr:col>
      <xdr:colOff>126364</xdr:colOff>
      <xdr:row>58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67327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124477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146050</xdr:rowOff>
    </xdr:from>
    <xdr:to>
      <xdr:col>81</xdr:col>
      <xdr:colOff>101600</xdr:colOff>
      <xdr:row>58</xdr:row>
      <xdr:rowOff>76200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146050</xdr:rowOff>
    </xdr:from>
    <xdr:to>
      <xdr:col>76</xdr:col>
      <xdr:colOff>165100</xdr:colOff>
      <xdr:row>58</xdr:row>
      <xdr:rowOff>76200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48260</xdr:rowOff>
    </xdr:from>
    <xdr:to>
      <xdr:col>71</xdr:col>
      <xdr:colOff>177800</xdr:colOff>
      <xdr:row>58</xdr:row>
      <xdr:rowOff>25400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8792210"/>
          <a:ext cx="889000" cy="1177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146050</xdr:rowOff>
    </xdr:from>
    <xdr:to>
      <xdr:col>72</xdr:col>
      <xdr:colOff>38100</xdr:colOff>
      <xdr:row>58</xdr:row>
      <xdr:rowOff>76200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128905</xdr:rowOff>
    </xdr:from>
    <xdr:to>
      <xdr:col>67</xdr:col>
      <xdr:colOff>101600</xdr:colOff>
      <xdr:row>58</xdr:row>
      <xdr:rowOff>59055</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9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50182</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9942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10177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56</xdr:row>
      <xdr:rowOff>92727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56</xdr:row>
      <xdr:rowOff>92727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56</xdr:row>
      <xdr:rowOff>92727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168910</xdr:rowOff>
    </xdr:from>
    <xdr:to>
      <xdr:col>67</xdr:col>
      <xdr:colOff>101600</xdr:colOff>
      <xdr:row>51</xdr:row>
      <xdr:rowOff>99060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874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49</xdr:row>
      <xdr:rowOff>115587</xdr:rowOff>
    </xdr:from>
    <xdr:ext cx="378565"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25017" y="8516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62654</xdr:rowOff>
    </xdr:from>
    <xdr:to>
      <xdr:col>85</xdr:col>
      <xdr:colOff>126364</xdr:colOff>
      <xdr:row>79</xdr:row>
      <xdr:rowOff>19403</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064154"/>
          <a:ext cx="1269" cy="1499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23230</xdr:rowOff>
    </xdr:from>
    <xdr:ext cx="469744"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567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19403</xdr:rowOff>
    </xdr:from>
    <xdr:to>
      <xdr:col>86</xdr:col>
      <xdr:colOff>25400</xdr:colOff>
      <xdr:row>79</xdr:row>
      <xdr:rowOff>19403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563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9331</xdr:rowOff>
    </xdr:from>
    <xdr:ext cx="599010"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18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62654</xdr:rowOff>
    </xdr:from>
    <xdr:to>
      <xdr:col>86</xdr:col>
      <xdr:colOff>25400</xdr:colOff>
      <xdr:row>70</xdr:row>
      <xdr:rowOff>62654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064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102195</xdr:rowOff>
    </xdr:from>
    <xdr:to>
      <xdr:col>85</xdr:col>
      <xdr:colOff>127000</xdr:colOff>
      <xdr:row>75</xdr:row>
      <xdr:rowOff>118249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5481300" y="12960945"/>
          <a:ext cx="838200" cy="16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89478</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3119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111051</xdr:rowOff>
    </xdr:from>
    <xdr:to>
      <xdr:col>85</xdr:col>
      <xdr:colOff>177800</xdr:colOff>
      <xdr:row>77</xdr:row>
      <xdr:rowOff>41201</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314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102195</xdr:rowOff>
    </xdr:from>
    <xdr:to>
      <xdr:col>81</xdr:col>
      <xdr:colOff>50800</xdr:colOff>
      <xdr:row>75</xdr:row>
      <xdr:rowOff>163147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4592300" y="12960945"/>
          <a:ext cx="889000" cy="6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110106</xdr:rowOff>
    </xdr:from>
    <xdr:to>
      <xdr:col>81</xdr:col>
      <xdr:colOff>101600</xdr:colOff>
      <xdr:row>77</xdr:row>
      <xdr:rowOff>40256</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314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31383</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323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132133</xdr:rowOff>
    </xdr:from>
    <xdr:to>
      <xdr:col>76</xdr:col>
      <xdr:colOff>114300</xdr:colOff>
      <xdr:row>75</xdr:row>
      <xdr:rowOff>163147</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3703300" y="12990883"/>
          <a:ext cx="889000" cy="3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103332</xdr:rowOff>
    </xdr:from>
    <xdr:to>
      <xdr:col>76</xdr:col>
      <xdr:colOff>165100</xdr:colOff>
      <xdr:row>77</xdr:row>
      <xdr:rowOff>33482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31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24609</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322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126602</xdr:rowOff>
    </xdr:from>
    <xdr:to>
      <xdr:col>71</xdr:col>
      <xdr:colOff>177800</xdr:colOff>
      <xdr:row>75</xdr:row>
      <xdr:rowOff>132133</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2814300" y="12985352"/>
          <a:ext cx="889000" cy="5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117475</xdr:rowOff>
    </xdr:from>
    <xdr:to>
      <xdr:col>72</xdr:col>
      <xdr:colOff>38100</xdr:colOff>
      <xdr:row>77</xdr:row>
      <xdr:rowOff>47625</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38752</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324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123631</xdr:rowOff>
    </xdr:from>
    <xdr:to>
      <xdr:col>67</xdr:col>
      <xdr:colOff>101600</xdr:colOff>
      <xdr:row>77</xdr:row>
      <xdr:rowOff>53781</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315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44908</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324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67449</xdr:rowOff>
    </xdr:from>
    <xdr:to>
      <xdr:col>85</xdr:col>
      <xdr:colOff>177800</xdr:colOff>
      <xdr:row>75</xdr:row>
      <xdr:rowOff>169050</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292619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90326</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277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51395</xdr:rowOff>
    </xdr:from>
    <xdr:to>
      <xdr:col>81</xdr:col>
      <xdr:colOff>101600</xdr:colOff>
      <xdr:row>75</xdr:row>
      <xdr:rowOff>152995</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291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169522</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268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112347</xdr:rowOff>
    </xdr:from>
    <xdr:to>
      <xdr:col>76</xdr:col>
      <xdr:colOff>165100</xdr:colOff>
      <xdr:row>76</xdr:row>
      <xdr:rowOff>42497</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2971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59024</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274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81333</xdr:rowOff>
    </xdr:from>
    <xdr:to>
      <xdr:col>72</xdr:col>
      <xdr:colOff>38100</xdr:colOff>
      <xdr:row>76</xdr:row>
      <xdr:rowOff>11483</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294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28010</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271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75802</xdr:rowOff>
    </xdr:from>
    <xdr:to>
      <xdr:col>67</xdr:col>
      <xdr:colOff>101600</xdr:colOff>
      <xdr:row>76</xdr:row>
      <xdr:rowOff>5952</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293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22479</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270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135313</xdr:rowOff>
    </xdr:from>
    <xdr:to>
      <xdr:col>85</xdr:col>
      <xdr:colOff>126364</xdr:colOff>
      <xdr:row>99</xdr:row>
      <xdr:rowOff>97518</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565813"/>
          <a:ext cx="1269" cy="1505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101345</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7074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97518</xdr:rowOff>
    </xdr:from>
    <xdr:to>
      <xdr:col>86</xdr:col>
      <xdr:colOff>25400</xdr:colOff>
      <xdr:row>99</xdr:row>
      <xdr:rowOff>97518</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707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81990</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34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135313</xdr:rowOff>
    </xdr:from>
    <xdr:to>
      <xdr:col>86</xdr:col>
      <xdr:colOff>25400</xdr:colOff>
      <xdr:row>90</xdr:row>
      <xdr:rowOff>135313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56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110776</xdr:rowOff>
    </xdr:from>
    <xdr:to>
      <xdr:col>85</xdr:col>
      <xdr:colOff>127000</xdr:colOff>
      <xdr:row>97</xdr:row>
      <xdr:rowOff>38658</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398526"/>
          <a:ext cx="838200" cy="27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22141</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652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43714</xdr:rowOff>
    </xdr:from>
    <xdr:to>
      <xdr:col>85</xdr:col>
      <xdr:colOff>177800</xdr:colOff>
      <xdr:row>97</xdr:row>
      <xdr:rowOff>145314</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67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38658</xdr:rowOff>
    </xdr:from>
    <xdr:to>
      <xdr:col>81</xdr:col>
      <xdr:colOff>50800</xdr:colOff>
      <xdr:row>98</xdr:row>
      <xdr:rowOff>152208</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4592300" y="16669308"/>
          <a:ext cx="889000" cy="285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127522</xdr:rowOff>
    </xdr:from>
    <xdr:to>
      <xdr:col>81</xdr:col>
      <xdr:colOff>101600</xdr:colOff>
      <xdr:row>98</xdr:row>
      <xdr:rowOff>57672</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75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48799</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850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109612</xdr:rowOff>
    </xdr:from>
    <xdr:to>
      <xdr:col>76</xdr:col>
      <xdr:colOff>114300</xdr:colOff>
      <xdr:row>98</xdr:row>
      <xdr:rowOff>152208</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3703300" y="16911712"/>
          <a:ext cx="889000" cy="4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34460</xdr:rowOff>
    </xdr:from>
    <xdr:to>
      <xdr:col>76</xdr:col>
      <xdr:colOff>165100</xdr:colOff>
      <xdr:row>97</xdr:row>
      <xdr:rowOff>136060</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66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152587</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440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109612</xdr:rowOff>
    </xdr:from>
    <xdr:to>
      <xdr:col>71</xdr:col>
      <xdr:colOff>177800</xdr:colOff>
      <xdr:row>98</xdr:row>
      <xdr:rowOff>161646</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2814300" y="16911712"/>
          <a:ext cx="889000" cy="5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126445</xdr:rowOff>
    </xdr:from>
    <xdr:to>
      <xdr:col>72</xdr:col>
      <xdr:colOff>38100</xdr:colOff>
      <xdr:row>98</xdr:row>
      <xdr:rowOff>56595</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75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73122</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53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158482</xdr:rowOff>
    </xdr:from>
    <xdr:to>
      <xdr:col>67</xdr:col>
      <xdr:colOff>101600</xdr:colOff>
      <xdr:row>98</xdr:row>
      <xdr:rowOff>88632</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78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105159</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56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59976</xdr:rowOff>
    </xdr:from>
    <xdr:to>
      <xdr:col>85</xdr:col>
      <xdr:colOff>177800</xdr:colOff>
      <xdr:row>95</xdr:row>
      <xdr:rowOff>161576</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34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82853</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199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159308</xdr:rowOff>
    </xdr:from>
    <xdr:to>
      <xdr:col>81</xdr:col>
      <xdr:colOff>101600</xdr:colOff>
      <xdr:row>97</xdr:row>
      <xdr:rowOff>89458</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61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105985</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639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101408</xdr:rowOff>
    </xdr:from>
    <xdr:to>
      <xdr:col>76</xdr:col>
      <xdr:colOff>165100</xdr:colOff>
      <xdr:row>99</xdr:row>
      <xdr:rowOff>31558</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90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22685</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99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58812</xdr:rowOff>
    </xdr:from>
    <xdr:to>
      <xdr:col>72</xdr:col>
      <xdr:colOff>38100</xdr:colOff>
      <xdr:row>98</xdr:row>
      <xdr:rowOff>160412</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86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151539</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953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110846</xdr:rowOff>
    </xdr:from>
    <xdr:to>
      <xdr:col>67</xdr:col>
      <xdr:colOff>101600</xdr:colOff>
      <xdr:row>99</xdr:row>
      <xdr:rowOff>40996</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91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32123</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79428" y="1700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82398</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397348"/>
          <a:ext cx="1269" cy="133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29075</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17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82398</xdr:rowOff>
    </xdr:from>
    <xdr:to>
      <xdr:col>116</xdr:col>
      <xdr:colOff>152400</xdr:colOff>
      <xdr:row>31</xdr:row>
      <xdr:rowOff>82398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397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16027</xdr:rowOff>
    </xdr:from>
    <xdr:to>
      <xdr:col>116</xdr:col>
      <xdr:colOff>63500</xdr:colOff>
      <xdr:row>38</xdr:row>
      <xdr:rowOff>133376</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1323300" y="6188227"/>
          <a:ext cx="838200" cy="460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9186</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5242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30759</xdr:rowOff>
    </xdr:from>
    <xdr:to>
      <xdr:col>116</xdr:col>
      <xdr:colOff>114300</xdr:colOff>
      <xdr:row>38</xdr:row>
      <xdr:rowOff>132359</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4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133376</xdr:rowOff>
    </xdr:from>
    <xdr:to>
      <xdr:col>111</xdr:col>
      <xdr:colOff>177800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0434300" y="6648476"/>
          <a:ext cx="889000" cy="82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84861</xdr:rowOff>
    </xdr:from>
    <xdr:to>
      <xdr:col>112</xdr:col>
      <xdr:colOff>38100</xdr:colOff>
      <xdr:row>39</xdr:row>
      <xdr:rowOff>15011</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9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6138</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69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131013</xdr:rowOff>
    </xdr:from>
    <xdr:to>
      <xdr:col>107</xdr:col>
      <xdr:colOff>50800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474663"/>
          <a:ext cx="889000" cy="256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74422</xdr:rowOff>
    </xdr:from>
    <xdr:to>
      <xdr:col>107</xdr:col>
      <xdr:colOff>101600</xdr:colOff>
      <xdr:row>39</xdr:row>
      <xdr:rowOff>4572</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21099</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36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47193</xdr:rowOff>
    </xdr:from>
    <xdr:to>
      <xdr:col>102</xdr:col>
      <xdr:colOff>114300</xdr:colOff>
      <xdr:row>37</xdr:row>
      <xdr:rowOff>131013</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5876493"/>
          <a:ext cx="889000" cy="598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35103</xdr:rowOff>
    </xdr:from>
    <xdr:to>
      <xdr:col>102</xdr:col>
      <xdr:colOff>165100</xdr:colOff>
      <xdr:row>38</xdr:row>
      <xdr:rowOff>136703</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5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127830</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642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98120</xdr:rowOff>
    </xdr:from>
    <xdr:to>
      <xdr:col>98</xdr:col>
      <xdr:colOff>38100</xdr:colOff>
      <xdr:row>39</xdr:row>
      <xdr:rowOff>28270</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61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19397</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7017" y="6705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136677</xdr:rowOff>
    </xdr:from>
    <xdr:to>
      <xdr:col>116</xdr:col>
      <xdr:colOff>114300</xdr:colOff>
      <xdr:row>36</xdr:row>
      <xdr:rowOff>66827</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13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159554</xdr:rowOff>
    </xdr:from>
    <xdr:ext cx="469744"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598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82576</xdr:rowOff>
    </xdr:from>
    <xdr:to>
      <xdr:col>112</xdr:col>
      <xdr:colOff>38100</xdr:colOff>
      <xdr:row>39</xdr:row>
      <xdr:rowOff>12726</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59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29253</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088428" y="6372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80213</xdr:rowOff>
    </xdr:from>
    <xdr:to>
      <xdr:col>102</xdr:col>
      <xdr:colOff>165100</xdr:colOff>
      <xdr:row>38</xdr:row>
      <xdr:rowOff>10364</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42386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26890</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10428" y="6199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167843</xdr:rowOff>
    </xdr:from>
    <xdr:to>
      <xdr:col>98</xdr:col>
      <xdr:colOff>38100</xdr:colOff>
      <xdr:row>34</xdr:row>
      <xdr:rowOff>97993</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5825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32</xdr:row>
      <xdr:rowOff>114520</xdr:rowOff>
    </xdr:from>
    <xdr:ext cx="534377"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389111" y="5600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122174</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694674"/>
          <a:ext cx="1269" cy="1465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68851</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46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122174</xdr:rowOff>
    </xdr:from>
    <xdr:to>
      <xdr:col>116</xdr:col>
      <xdr:colOff>152400</xdr:colOff>
      <xdr:row>50</xdr:row>
      <xdr:rowOff>122174</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694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43955</xdr:rowOff>
    </xdr:from>
    <xdr:to>
      <xdr:col>116</xdr:col>
      <xdr:colOff>63500</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1323300" y="10159505"/>
          <a:ext cx="8382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119759</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8924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96882</xdr:rowOff>
    </xdr:from>
    <xdr:to>
      <xdr:col>116</xdr:col>
      <xdr:colOff>114300</xdr:colOff>
      <xdr:row>59</xdr:row>
      <xdr:rowOff>27032</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10040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44031</xdr:rowOff>
    </xdr:from>
    <xdr:to>
      <xdr:col>111</xdr:col>
      <xdr:colOff>177800</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10159581"/>
          <a:ext cx="8890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132144</xdr:rowOff>
    </xdr:from>
    <xdr:to>
      <xdr:col>112</xdr:col>
      <xdr:colOff>38100</xdr:colOff>
      <xdr:row>59</xdr:row>
      <xdr:rowOff>62294</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1007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78821</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85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29763</xdr:rowOff>
    </xdr:from>
    <xdr:to>
      <xdr:col>107</xdr:col>
      <xdr:colOff>50800</xdr:colOff>
      <xdr:row>59</xdr:row>
      <xdr:rowOff>44031</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10145313"/>
          <a:ext cx="889000" cy="1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122371</xdr:rowOff>
    </xdr:from>
    <xdr:to>
      <xdr:col>107</xdr:col>
      <xdr:colOff>101600</xdr:colOff>
      <xdr:row>59</xdr:row>
      <xdr:rowOff>52521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10066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69048</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841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29763</xdr:rowOff>
    </xdr:from>
    <xdr:to>
      <xdr:col>102</xdr:col>
      <xdr:colOff>114300</xdr:colOff>
      <xdr:row>59</xdr:row>
      <xdr:rowOff>43974</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8656300" y="10145313"/>
          <a:ext cx="889000" cy="1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117532</xdr:rowOff>
    </xdr:from>
    <xdr:to>
      <xdr:col>102</xdr:col>
      <xdr:colOff>165100</xdr:colOff>
      <xdr:row>59</xdr:row>
      <xdr:rowOff>47682</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1006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64209</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836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123704</xdr:rowOff>
    </xdr:from>
    <xdr:to>
      <xdr:col>98</xdr:col>
      <xdr:colOff>38100</xdr:colOff>
      <xdr:row>59</xdr:row>
      <xdr:rowOff>53854</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1006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70381</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843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164605</xdr:rowOff>
    </xdr:from>
    <xdr:to>
      <xdr:col>116</xdr:col>
      <xdr:colOff>114300</xdr:colOff>
      <xdr:row>59</xdr:row>
      <xdr:rowOff>94755</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10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79532</xdr:rowOff>
    </xdr:from>
    <xdr:ext cx="313932"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100236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164681</xdr:rowOff>
    </xdr:from>
    <xdr:to>
      <xdr:col>107</xdr:col>
      <xdr:colOff>101600</xdr:colOff>
      <xdr:row>59</xdr:row>
      <xdr:rowOff>94831</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108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85958</xdr:rowOff>
    </xdr:from>
    <xdr:ext cx="313932"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77333" y="102015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150413</xdr:rowOff>
    </xdr:from>
    <xdr:to>
      <xdr:col>102</xdr:col>
      <xdr:colOff>165100</xdr:colOff>
      <xdr:row>59</xdr:row>
      <xdr:rowOff>80563</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09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71690</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56017" y="101872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164624</xdr:rowOff>
    </xdr:from>
    <xdr:to>
      <xdr:col>98</xdr:col>
      <xdr:colOff>38100</xdr:colOff>
      <xdr:row>59</xdr:row>
      <xdr:rowOff>94774</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1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85901</xdr:rowOff>
    </xdr:from>
    <xdr:ext cx="313932"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99333" y="102014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85587</xdr:rowOff>
    </xdr:from>
    <xdr:to>
      <xdr:col>116</xdr:col>
      <xdr:colOff>62864</xdr:colOff>
      <xdr:row>79</xdr:row>
      <xdr:rowOff>20028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087087"/>
          <a:ext cx="1269" cy="1477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23855</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56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20028</xdr:rowOff>
    </xdr:from>
    <xdr:to>
      <xdr:col>116</xdr:col>
      <xdr:colOff>152400</xdr:colOff>
      <xdr:row>79</xdr:row>
      <xdr:rowOff>20028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56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32264</xdr:rowOff>
    </xdr:from>
    <xdr:ext cx="599010"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862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85587</xdr:rowOff>
    </xdr:from>
    <xdr:to>
      <xdr:col>116</xdr:col>
      <xdr:colOff>152400</xdr:colOff>
      <xdr:row>70</xdr:row>
      <xdr:rowOff>85587</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087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54350</xdr:rowOff>
    </xdr:from>
    <xdr:to>
      <xdr:col>116</xdr:col>
      <xdr:colOff>63500</xdr:colOff>
      <xdr:row>76</xdr:row>
      <xdr:rowOff>50873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1323300" y="12570200"/>
          <a:ext cx="838200" cy="510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164172</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3022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14295</xdr:rowOff>
    </xdr:from>
    <xdr:to>
      <xdr:col>116</xdr:col>
      <xdr:colOff>114300</xdr:colOff>
      <xdr:row>76</xdr:row>
      <xdr:rowOff>115895</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304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54350</xdr:rowOff>
    </xdr:from>
    <xdr:to>
      <xdr:col>111</xdr:col>
      <xdr:colOff>177800</xdr:colOff>
      <xdr:row>76</xdr:row>
      <xdr:rowOff>84117</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2570200"/>
          <a:ext cx="889000" cy="54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63591</xdr:rowOff>
    </xdr:from>
    <xdr:to>
      <xdr:col>112</xdr:col>
      <xdr:colOff>38100</xdr:colOff>
      <xdr:row>75</xdr:row>
      <xdr:rowOff>165190</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9223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156318</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301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84117</xdr:rowOff>
    </xdr:from>
    <xdr:to>
      <xdr:col>107</xdr:col>
      <xdr:colOff>50800</xdr:colOff>
      <xdr:row>76</xdr:row>
      <xdr:rowOff>91956</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3114317"/>
          <a:ext cx="889000" cy="7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116985</xdr:rowOff>
    </xdr:from>
    <xdr:to>
      <xdr:col>107</xdr:col>
      <xdr:colOff>101600</xdr:colOff>
      <xdr:row>76</xdr:row>
      <xdr:rowOff>47135</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297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63662</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75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33074</xdr:rowOff>
    </xdr:from>
    <xdr:to>
      <xdr:col>102</xdr:col>
      <xdr:colOff>114300</xdr:colOff>
      <xdr:row>76</xdr:row>
      <xdr:rowOff>91956</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656300" y="13063274"/>
          <a:ext cx="889000" cy="5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111205</xdr:rowOff>
    </xdr:from>
    <xdr:to>
      <xdr:col>102</xdr:col>
      <xdr:colOff>165100</xdr:colOff>
      <xdr:row>76</xdr:row>
      <xdr:rowOff>41356</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969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57882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74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110862</xdr:rowOff>
    </xdr:from>
    <xdr:to>
      <xdr:col>98</xdr:col>
      <xdr:colOff>38100</xdr:colOff>
      <xdr:row>76</xdr:row>
      <xdr:rowOff>41011</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9696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57539</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74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73</xdr:rowOff>
    </xdr:from>
    <xdr:to>
      <xdr:col>116</xdr:col>
      <xdr:colOff>114300</xdr:colOff>
      <xdr:row>76</xdr:row>
      <xdr:rowOff>101673</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03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22950</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881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3550</xdr:rowOff>
    </xdr:from>
    <xdr:to>
      <xdr:col>112</xdr:col>
      <xdr:colOff>38100</xdr:colOff>
      <xdr:row>73</xdr:row>
      <xdr:rowOff>105150</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5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121677</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229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33317</xdr:rowOff>
    </xdr:from>
    <xdr:to>
      <xdr:col>107</xdr:col>
      <xdr:colOff>101600</xdr:colOff>
      <xdr:row>76</xdr:row>
      <xdr:rowOff>134917</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06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126044</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15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41156</xdr:rowOff>
    </xdr:from>
    <xdr:to>
      <xdr:col>102</xdr:col>
      <xdr:colOff>165100</xdr:colOff>
      <xdr:row>76</xdr:row>
      <xdr:rowOff>142756</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07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133883</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16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153724</xdr:rowOff>
    </xdr:from>
    <xdr:to>
      <xdr:col>98</xdr:col>
      <xdr:colOff>38100</xdr:colOff>
      <xdr:row>76</xdr:row>
      <xdr:rowOff>83874</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301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75001</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310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歳出決算総額は、住民一人当たり</a:t>
          </a:r>
          <a:r>
            <a:rPr kumimoji="1" lang="en-US"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774,328</a:t>
          </a:r>
          <a:r>
            <a:rPr kumimoji="1" lang="ja-JP"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円となっている。主な構成項目は、人件費（構成比</a:t>
          </a:r>
          <a:r>
            <a:rPr kumimoji="1" lang="en-US"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14.5%</a:t>
          </a:r>
          <a:r>
            <a:rPr kumimoji="1" lang="ja-JP"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）、扶助費（構成比</a:t>
          </a:r>
          <a:r>
            <a:rPr kumimoji="1" lang="en-US"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15.9%</a:t>
          </a:r>
          <a:r>
            <a:rPr kumimoji="1" lang="ja-JP"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）、公債費（構成比</a:t>
          </a:r>
          <a:r>
            <a:rPr kumimoji="1" lang="en-US"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10.4%</a:t>
          </a:r>
          <a:r>
            <a:rPr kumimoji="1" lang="ja-JP"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である</a:t>
          </a:r>
          <a:r>
            <a:rPr kumimoji="1" lang="ja-JP"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義務的経費</a:t>
          </a:r>
          <a:r>
            <a:rPr kumimoji="1" lang="ja-JP" altLang="en-US"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と補助費等（</a:t>
          </a:r>
          <a:r>
            <a:rPr kumimoji="1" lang="en-US"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24.1</a:t>
          </a:r>
          <a:r>
            <a:rPr kumimoji="1" lang="ja-JP" altLang="en-US"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が占めている</a:t>
          </a:r>
          <a:r>
            <a:rPr kumimoji="1" lang="ja-JP" altLang="en-US"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a:t>
          </a:r>
          <a:endParaRPr kumimoji="1" lang="en-US"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人件費については、老人ホーム、保育所を直営で行っていることもあるが、民間で実施可能なものについては、積極的に指定管理者制度等の導入検討を始めており、本庁においても各課の事務事業の見直しを行い定年退職者に伴う新規採用職員の抑制に努め、人件費の削減を図る。</a:t>
          </a:r>
          <a:endParaRPr kumimoji="1" lang="en-US"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　扶助費については、本町は障害者支援給付費、障害者更生医療給付費の額が年々増加傾向にある。資格審査等の適正化等を進め財政を圧迫する上昇傾向に歯止めをかけるよう努める。</a:t>
          </a:r>
          <a:endParaRPr kumimoji="1" lang="en-US"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　普通建設事業費は、前年比</a:t>
          </a:r>
          <a:r>
            <a:rPr kumimoji="1" lang="en-US"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129,257</a:t>
          </a:r>
          <a:r>
            <a:rPr kumimoji="1" lang="ja-JP"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円</a:t>
          </a:r>
          <a:r>
            <a:rPr kumimoji="1" lang="ja-JP" altLang="en-US"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減</a:t>
          </a:r>
          <a:r>
            <a:rPr kumimoji="1" lang="ja-JP"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となっている</a:t>
          </a:r>
          <a:r>
            <a:rPr kumimoji="1" lang="ja-JP" altLang="en-US"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29</a:t>
          </a:r>
          <a:r>
            <a:rPr kumimoji="1" lang="ja-JP"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年度から着手した統合中学校建設事業費</a:t>
          </a:r>
          <a:r>
            <a:rPr kumimoji="1" lang="ja-JP" altLang="en-US"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によるもので、令和</a:t>
          </a:r>
          <a:r>
            <a:rPr kumimoji="1" lang="en-US"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2</a:t>
          </a:r>
          <a:r>
            <a:rPr kumimoji="1" lang="ja-JP"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年度</a:t>
          </a:r>
          <a:r>
            <a:rPr kumimoji="1" lang="ja-JP" altLang="en-US"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までである。</a:t>
          </a:r>
          <a:r>
            <a:rPr kumimoji="1" lang="ja-JP"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また町営住宅ストック総合活用計画に基づき公営住宅建替事業も進めているため、他事業</a:t>
          </a:r>
          <a:r>
            <a:rPr kumimoji="1" lang="ja-JP" altLang="en-US"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と</a:t>
          </a:r>
          <a:r>
            <a:rPr kumimoji="1" lang="ja-JP"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のバランスを常に</a:t>
          </a:r>
          <a:r>
            <a:rPr kumimoji="1" lang="ja-JP" altLang="en-US"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検証し実施していくように努める。</a:t>
          </a:r>
          <a:endParaRPr kumimoji="1" lang="en-US"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　繰出金については、前年</a:t>
          </a:r>
          <a:r>
            <a:rPr kumimoji="1" lang="ja-JP"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比</a:t>
          </a:r>
          <a:r>
            <a:rPr kumimoji="1" lang="en-US"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31,287</a:t>
          </a:r>
          <a:r>
            <a:rPr kumimoji="1" lang="ja-JP"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円</a:t>
          </a:r>
          <a:r>
            <a:rPr kumimoji="1" lang="ja-JP" altLang="en-US"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減</a:t>
          </a:r>
          <a:r>
            <a:rPr kumimoji="1" lang="ja-JP"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、類団比較</a:t>
          </a:r>
          <a:r>
            <a:rPr kumimoji="1" lang="ja-JP" altLang="en-US"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ではほぼ同額</a:t>
          </a:r>
          <a:r>
            <a:rPr kumimoji="1" lang="ja-JP"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となっている</a:t>
          </a:r>
          <a:r>
            <a:rPr kumimoji="1" lang="ja-JP" altLang="en-US"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福岡県川崎町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16,173
16,061
36.14
12,580,403
12,523,221
51,693
5,021,476
13,923,009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62.2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24747</xdr:rowOff>
    </xdr:from>
    <xdr:to>
      <xdr:col>24</xdr:col>
      <xdr:colOff>62865</xdr:colOff>
      <xdr:row>38</xdr:row>
      <xdr:rowOff>75039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68247"/>
          <a:ext cx="127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78866</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593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75039</xdr:rowOff>
    </xdr:from>
    <xdr:to>
      <xdr:col>24</xdr:col>
      <xdr:colOff>152400</xdr:colOff>
      <xdr:row>38</xdr:row>
      <xdr:rowOff>75039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59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142874</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43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24747</xdr:rowOff>
    </xdr:from>
    <xdr:to>
      <xdr:col>24</xdr:col>
      <xdr:colOff>152400</xdr:colOff>
      <xdr:row>30</xdr:row>
      <xdr:rowOff>24747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6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5152</xdr:rowOff>
    </xdr:from>
    <xdr:to>
      <xdr:col>24</xdr:col>
      <xdr:colOff>63500</xdr:colOff>
      <xdr:row>32</xdr:row>
      <xdr:rowOff>30299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491552"/>
          <a:ext cx="838200" cy="2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12790</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420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34363</xdr:rowOff>
    </xdr:from>
    <xdr:to>
      <xdr:col>24</xdr:col>
      <xdr:colOff>114300</xdr:colOff>
      <xdr:row>34</xdr:row>
      <xdr:rowOff>135963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86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23114</xdr:rowOff>
    </xdr:from>
    <xdr:to>
      <xdr:col>19</xdr:col>
      <xdr:colOff>177800</xdr:colOff>
      <xdr:row>32</xdr:row>
      <xdr:rowOff>30299</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509514"/>
          <a:ext cx="889000" cy="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157480</xdr:rowOff>
    </xdr:from>
    <xdr:to>
      <xdr:col>20</xdr:col>
      <xdr:colOff>38100</xdr:colOff>
      <xdr:row>34</xdr:row>
      <xdr:rowOff>87630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81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78757</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0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23114</xdr:rowOff>
    </xdr:from>
    <xdr:to>
      <xdr:col>15</xdr:col>
      <xdr:colOff>50800</xdr:colOff>
      <xdr:row>32</xdr:row>
      <xdr:rowOff>84183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509514"/>
          <a:ext cx="889000" cy="6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23259</xdr:rowOff>
    </xdr:from>
    <xdr:to>
      <xdr:col>15</xdr:col>
      <xdr:colOff>101600</xdr:colOff>
      <xdr:row>34</xdr:row>
      <xdr:rowOff>124859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85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115986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945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158968</xdr:rowOff>
    </xdr:from>
    <xdr:to>
      <xdr:col>10</xdr:col>
      <xdr:colOff>114300</xdr:colOff>
      <xdr:row>32</xdr:row>
      <xdr:rowOff>84183</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473918"/>
          <a:ext cx="889000" cy="96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4971</xdr:rowOff>
    </xdr:from>
    <xdr:to>
      <xdr:col>10</xdr:col>
      <xdr:colOff>165100</xdr:colOff>
      <xdr:row>34</xdr:row>
      <xdr:rowOff>106571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83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97698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92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10196</xdr:rowOff>
    </xdr:from>
    <xdr:to>
      <xdr:col>6</xdr:col>
      <xdr:colOff>38100</xdr:colOff>
      <xdr:row>34</xdr:row>
      <xdr:rowOff>111796</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102923</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93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125802</xdr:rowOff>
    </xdr:from>
    <xdr:to>
      <xdr:col>24</xdr:col>
      <xdr:colOff>114300</xdr:colOff>
      <xdr:row>32</xdr:row>
      <xdr:rowOff>55952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44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148679</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29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150949</xdr:rowOff>
    </xdr:from>
    <xdr:to>
      <xdr:col>20</xdr:col>
      <xdr:colOff>38100</xdr:colOff>
      <xdr:row>32</xdr:row>
      <xdr:rowOff>81099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46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97626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241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143764</xdr:rowOff>
    </xdr:from>
    <xdr:to>
      <xdr:col>15</xdr:col>
      <xdr:colOff>101600</xdr:colOff>
      <xdr:row>32</xdr:row>
      <xdr:rowOff>73914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45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90441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233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33383</xdr:rowOff>
    </xdr:from>
    <xdr:to>
      <xdr:col>10</xdr:col>
      <xdr:colOff>165100</xdr:colOff>
      <xdr:row>32</xdr:row>
      <xdr:rowOff>134983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51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151510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295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108168</xdr:rowOff>
    </xdr:from>
    <xdr:to>
      <xdr:col>6</xdr:col>
      <xdr:colOff>38100</xdr:colOff>
      <xdr:row>32</xdr:row>
      <xdr:rowOff>38318</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42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54845</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19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94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134319</xdr:rowOff>
    </xdr:from>
    <xdr:to>
      <xdr:col>24</xdr:col>
      <xdr:colOff>62865</xdr:colOff>
      <xdr:row>58</xdr:row>
      <xdr:rowOff>115505</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706819"/>
          <a:ext cx="1270" cy="1352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119332</xdr:rowOff>
    </xdr:from>
    <xdr:ext cx="599010"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63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115505</xdr:rowOff>
    </xdr:from>
    <xdr:to>
      <xdr:col>24</xdr:col>
      <xdr:colOff>152400</xdr:colOff>
      <xdr:row>58</xdr:row>
      <xdr:rowOff>115505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59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80996</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482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401,177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134319</xdr:rowOff>
    </xdr:from>
    <xdr:to>
      <xdr:col>24</xdr:col>
      <xdr:colOff>152400</xdr:colOff>
      <xdr:row>50</xdr:row>
      <xdr:rowOff>134319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706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27315</xdr:rowOff>
    </xdr:from>
    <xdr:to>
      <xdr:col>24</xdr:col>
      <xdr:colOff>63500</xdr:colOff>
      <xdr:row>58</xdr:row>
      <xdr:rowOff>71198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285615"/>
          <a:ext cx="838200" cy="729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45879</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4756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67452</xdr:rowOff>
    </xdr:from>
    <xdr:to>
      <xdr:col>24</xdr:col>
      <xdr:colOff>114300</xdr:colOff>
      <xdr:row>55</xdr:row>
      <xdr:rowOff>169052</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497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71198</xdr:rowOff>
    </xdr:from>
    <xdr:to>
      <xdr:col>19</xdr:col>
      <xdr:colOff>177800</xdr:colOff>
      <xdr:row>58</xdr:row>
      <xdr:rowOff>116305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10015298"/>
          <a:ext cx="889000" cy="45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107152</xdr:rowOff>
    </xdr:from>
    <xdr:to>
      <xdr:col>20</xdr:col>
      <xdr:colOff>38100</xdr:colOff>
      <xdr:row>59</xdr:row>
      <xdr:rowOff>37302</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1005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28429</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1014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116305</xdr:rowOff>
    </xdr:from>
    <xdr:to>
      <xdr:col>15</xdr:col>
      <xdr:colOff>50800</xdr:colOff>
      <xdr:row>59</xdr:row>
      <xdr:rowOff>38622</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10060405"/>
          <a:ext cx="889000" cy="9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47098</xdr:rowOff>
    </xdr:from>
    <xdr:to>
      <xdr:col>15</xdr:col>
      <xdr:colOff>101600</xdr:colOff>
      <xdr:row>58</xdr:row>
      <xdr:rowOff>148698</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99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165225</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9766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38622</xdr:rowOff>
    </xdr:from>
    <xdr:to>
      <xdr:col>10</xdr:col>
      <xdr:colOff>114300</xdr:colOff>
      <xdr:row>59</xdr:row>
      <xdr:rowOff>74170</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10154172"/>
          <a:ext cx="889000" cy="35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168174</xdr:rowOff>
    </xdr:from>
    <xdr:to>
      <xdr:col>10</xdr:col>
      <xdr:colOff>165100</xdr:colOff>
      <xdr:row>59</xdr:row>
      <xdr:rowOff>98324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1011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89451</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1020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2973</xdr:rowOff>
    </xdr:from>
    <xdr:to>
      <xdr:col>6</xdr:col>
      <xdr:colOff>38100</xdr:colOff>
      <xdr:row>59</xdr:row>
      <xdr:rowOff>104573</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1011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121100</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893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147965</xdr:rowOff>
    </xdr:from>
    <xdr:to>
      <xdr:col>24</xdr:col>
      <xdr:colOff>114300</xdr:colOff>
      <xdr:row>54</xdr:row>
      <xdr:rowOff>78115</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23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170842</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086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20398</xdr:rowOff>
    </xdr:from>
    <xdr:to>
      <xdr:col>20</xdr:col>
      <xdr:colOff>38100</xdr:colOff>
      <xdr:row>58</xdr:row>
      <xdr:rowOff>121998</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96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138525</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9739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65505</xdr:rowOff>
    </xdr:from>
    <xdr:to>
      <xdr:col>15</xdr:col>
      <xdr:colOff>101600</xdr:colOff>
      <xdr:row>58</xdr:row>
      <xdr:rowOff>167105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1000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158232</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10102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159272</xdr:rowOff>
    </xdr:from>
    <xdr:to>
      <xdr:col>10</xdr:col>
      <xdr:colOff>165100</xdr:colOff>
      <xdr:row>59</xdr:row>
      <xdr:rowOff>89422</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1010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105949</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987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23370</xdr:rowOff>
    </xdr:from>
    <xdr:to>
      <xdr:col>6</xdr:col>
      <xdr:colOff>38100</xdr:colOff>
      <xdr:row>59</xdr:row>
      <xdr:rowOff>124970</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1013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116097</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1023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37203</xdr:rowOff>
    </xdr:from>
    <xdr:to>
      <xdr:col>24</xdr:col>
      <xdr:colOff>62865</xdr:colOff>
      <xdr:row>78</xdr:row>
      <xdr:rowOff>166134</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210153"/>
          <a:ext cx="1270" cy="1329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169961</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43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166134</xdr:rowOff>
    </xdr:from>
    <xdr:to>
      <xdr:col>24</xdr:col>
      <xdr:colOff>152400</xdr:colOff>
      <xdr:row>78</xdr:row>
      <xdr:rowOff>166134</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39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155330</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985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280,951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37203</xdr:rowOff>
    </xdr:from>
    <xdr:to>
      <xdr:col>24</xdr:col>
      <xdr:colOff>152400</xdr:colOff>
      <xdr:row>71</xdr:row>
      <xdr:rowOff>37203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21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4353</xdr:rowOff>
    </xdr:from>
    <xdr:to>
      <xdr:col>24</xdr:col>
      <xdr:colOff>63500</xdr:colOff>
      <xdr:row>73</xdr:row>
      <xdr:rowOff>139967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2520203"/>
          <a:ext cx="838200" cy="135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77508</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1077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99081</xdr:rowOff>
    </xdr:from>
    <xdr:to>
      <xdr:col>24</xdr:col>
      <xdr:colOff>114300</xdr:colOff>
      <xdr:row>77</xdr:row>
      <xdr:rowOff>29231</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12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4353</xdr:rowOff>
    </xdr:from>
    <xdr:to>
      <xdr:col>19</xdr:col>
      <xdr:colOff>177800</xdr:colOff>
      <xdr:row>73</xdr:row>
      <xdr:rowOff>139593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2520203"/>
          <a:ext cx="889000" cy="13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131671</xdr:rowOff>
    </xdr:from>
    <xdr:to>
      <xdr:col>20</xdr:col>
      <xdr:colOff>38100</xdr:colOff>
      <xdr:row>77</xdr:row>
      <xdr:rowOff>61821</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16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52948</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254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139593</xdr:rowOff>
    </xdr:from>
    <xdr:to>
      <xdr:col>15</xdr:col>
      <xdr:colOff>50800</xdr:colOff>
      <xdr:row>74</xdr:row>
      <xdr:rowOff>73856</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2655443"/>
          <a:ext cx="889000" cy="105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2467</xdr:rowOff>
    </xdr:from>
    <xdr:to>
      <xdr:col>15</xdr:col>
      <xdr:colOff>101600</xdr:colOff>
      <xdr:row>77</xdr:row>
      <xdr:rowOff>104067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20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95194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296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73856</xdr:rowOff>
    </xdr:from>
    <xdr:to>
      <xdr:col>10</xdr:col>
      <xdr:colOff>114300</xdr:colOff>
      <xdr:row>74</xdr:row>
      <xdr:rowOff>119637</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2761156"/>
          <a:ext cx="889000" cy="45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17097</xdr:rowOff>
    </xdr:from>
    <xdr:to>
      <xdr:col>10</xdr:col>
      <xdr:colOff>165100</xdr:colOff>
      <xdr:row>77</xdr:row>
      <xdr:rowOff>118697</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21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109824</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311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26240</xdr:rowOff>
    </xdr:from>
    <xdr:to>
      <xdr:col>6</xdr:col>
      <xdr:colOff>38100</xdr:colOff>
      <xdr:row>77</xdr:row>
      <xdr:rowOff>127840</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2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118967</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320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89167</xdr:rowOff>
    </xdr:from>
    <xdr:to>
      <xdr:col>24</xdr:col>
      <xdr:colOff>114300</xdr:colOff>
      <xdr:row>74</xdr:row>
      <xdr:rowOff>19317</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60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112044</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456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125003</xdr:rowOff>
    </xdr:from>
    <xdr:to>
      <xdr:col>20</xdr:col>
      <xdr:colOff>38100</xdr:colOff>
      <xdr:row>73</xdr:row>
      <xdr:rowOff>55153</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46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71680</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244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88793</xdr:rowOff>
    </xdr:from>
    <xdr:to>
      <xdr:col>15</xdr:col>
      <xdr:colOff>101600</xdr:colOff>
      <xdr:row>74</xdr:row>
      <xdr:rowOff>18943</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60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35470</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379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23056</xdr:rowOff>
    </xdr:from>
    <xdr:to>
      <xdr:col>10</xdr:col>
      <xdr:colOff>165100</xdr:colOff>
      <xdr:row>74</xdr:row>
      <xdr:rowOff>124656</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271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141183</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48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68837</xdr:rowOff>
    </xdr:from>
    <xdr:to>
      <xdr:col>6</xdr:col>
      <xdr:colOff>38100</xdr:colOff>
      <xdr:row>74</xdr:row>
      <xdr:rowOff>170437</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275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15514</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531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125992</xdr:rowOff>
    </xdr:from>
    <xdr:to>
      <xdr:col>24</xdr:col>
      <xdr:colOff>62865</xdr:colOff>
      <xdr:row>98</xdr:row>
      <xdr:rowOff>33866</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385042"/>
          <a:ext cx="1270" cy="145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37693</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83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33866</xdr:rowOff>
    </xdr:from>
    <xdr:to>
      <xdr:col>24</xdr:col>
      <xdr:colOff>152400</xdr:colOff>
      <xdr:row>98</xdr:row>
      <xdr:rowOff>33866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835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72669</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160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214,299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125992</xdr:rowOff>
    </xdr:from>
    <xdr:to>
      <xdr:col>24</xdr:col>
      <xdr:colOff>152400</xdr:colOff>
      <xdr:row>89</xdr:row>
      <xdr:rowOff>125992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385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34643</xdr:rowOff>
    </xdr:from>
    <xdr:to>
      <xdr:col>24</xdr:col>
      <xdr:colOff>63500</xdr:colOff>
      <xdr:row>97</xdr:row>
      <xdr:rowOff>91199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665293"/>
          <a:ext cx="838200" cy="56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138371</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426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115494</xdr:rowOff>
    </xdr:from>
    <xdr:to>
      <xdr:col>24</xdr:col>
      <xdr:colOff>114300</xdr:colOff>
      <xdr:row>97</xdr:row>
      <xdr:rowOff>45644</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24966</xdr:rowOff>
    </xdr:from>
    <xdr:to>
      <xdr:col>19</xdr:col>
      <xdr:colOff>177800</xdr:colOff>
      <xdr:row>97</xdr:row>
      <xdr:rowOff>91199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908300" y="16655616"/>
          <a:ext cx="889000" cy="66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140388</xdr:rowOff>
    </xdr:from>
    <xdr:to>
      <xdr:col>20</xdr:col>
      <xdr:colOff>38100</xdr:colOff>
      <xdr:row>97</xdr:row>
      <xdr:rowOff>70538</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59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87065</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37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24966</xdr:rowOff>
    </xdr:from>
    <xdr:to>
      <xdr:col>15</xdr:col>
      <xdr:colOff>50800</xdr:colOff>
      <xdr:row>97</xdr:row>
      <xdr:rowOff>86680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655616"/>
          <a:ext cx="889000" cy="6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137699</xdr:rowOff>
    </xdr:from>
    <xdr:to>
      <xdr:col>15</xdr:col>
      <xdr:colOff>101600</xdr:colOff>
      <xdr:row>97</xdr:row>
      <xdr:rowOff>67849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59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84376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37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23016</xdr:rowOff>
    </xdr:from>
    <xdr:to>
      <xdr:col>10</xdr:col>
      <xdr:colOff>114300</xdr:colOff>
      <xdr:row>97</xdr:row>
      <xdr:rowOff>86680</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6653666"/>
          <a:ext cx="889000" cy="6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143352</xdr:rowOff>
    </xdr:from>
    <xdr:to>
      <xdr:col>10</xdr:col>
      <xdr:colOff>165100</xdr:colOff>
      <xdr:row>97</xdr:row>
      <xdr:rowOff>73502</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60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90029</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377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134308</xdr:rowOff>
    </xdr:from>
    <xdr:to>
      <xdr:col>6</xdr:col>
      <xdr:colOff>38100</xdr:colOff>
      <xdr:row>97</xdr:row>
      <xdr:rowOff>64458</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59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80985</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36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155293</xdr:rowOff>
    </xdr:from>
    <xdr:to>
      <xdr:col>24</xdr:col>
      <xdr:colOff>114300</xdr:colOff>
      <xdr:row>97</xdr:row>
      <xdr:rowOff>85443</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61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133720</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59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40399</xdr:rowOff>
    </xdr:from>
    <xdr:to>
      <xdr:col>20</xdr:col>
      <xdr:colOff>38100</xdr:colOff>
      <xdr:row>97</xdr:row>
      <xdr:rowOff>141999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67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133126</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763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145616</xdr:rowOff>
    </xdr:from>
    <xdr:to>
      <xdr:col>15</xdr:col>
      <xdr:colOff>101600</xdr:colOff>
      <xdr:row>97</xdr:row>
      <xdr:rowOff>75766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60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66893</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697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35880</xdr:rowOff>
    </xdr:from>
    <xdr:to>
      <xdr:col>10</xdr:col>
      <xdr:colOff>165100</xdr:colOff>
      <xdr:row>97</xdr:row>
      <xdr:rowOff>137480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66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128607</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75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143666</xdr:rowOff>
    </xdr:from>
    <xdr:to>
      <xdr:col>6</xdr:col>
      <xdr:colOff>38100</xdr:colOff>
      <xdr:row>97</xdr:row>
      <xdr:rowOff>73816</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60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64943</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695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133757</xdr:rowOff>
    </xdr:from>
    <xdr:to>
      <xdr:col>54</xdr:col>
      <xdr:colOff>189865</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448707"/>
          <a:ext cx="1270" cy="1206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80434</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223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133757</xdr:rowOff>
    </xdr:from>
    <xdr:to>
      <xdr:col>55</xdr:col>
      <xdr:colOff>88900</xdr:colOff>
      <xdr:row>31</xdr:row>
      <xdr:rowOff>133757</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448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141495</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3136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118618</xdr:rowOff>
    </xdr:from>
    <xdr:to>
      <xdr:col>55</xdr:col>
      <xdr:colOff>50800</xdr:colOff>
      <xdr:row>38</xdr:row>
      <xdr:rowOff>48768</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148565</xdr:rowOff>
    </xdr:from>
    <xdr:to>
      <xdr:col>50</xdr:col>
      <xdr:colOff>165100</xdr:colOff>
      <xdr:row>38</xdr:row>
      <xdr:rowOff>78715</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95242</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267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43002</xdr:rowOff>
    </xdr:from>
    <xdr:to>
      <xdr:col>45</xdr:col>
      <xdr:colOff>177800</xdr:colOff>
      <xdr:row>38</xdr:row>
      <xdr:rowOff>139700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558102"/>
          <a:ext cx="889000" cy="96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154051</xdr:rowOff>
    </xdr:from>
    <xdr:to>
      <xdr:col>46</xdr:col>
      <xdr:colOff>38100</xdr:colOff>
      <xdr:row>38</xdr:row>
      <xdr:rowOff>84201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100728</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272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93294</xdr:rowOff>
    </xdr:from>
    <xdr:to>
      <xdr:col>41</xdr:col>
      <xdr:colOff>50800</xdr:colOff>
      <xdr:row>38</xdr:row>
      <xdr:rowOff>43002</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436944"/>
          <a:ext cx="889000" cy="12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147879</xdr:rowOff>
    </xdr:from>
    <xdr:to>
      <xdr:col>41</xdr:col>
      <xdr:colOff>101600</xdr:colOff>
      <xdr:row>38</xdr:row>
      <xdr:rowOff>78029</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4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94556</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266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142392</xdr:rowOff>
    </xdr:from>
    <xdr:to>
      <xdr:col>36</xdr:col>
      <xdr:colOff>165100</xdr:colOff>
      <xdr:row>38</xdr:row>
      <xdr:rowOff>72543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4860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63669</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578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163652</xdr:rowOff>
    </xdr:from>
    <xdr:to>
      <xdr:col>41</xdr:col>
      <xdr:colOff>101600</xdr:colOff>
      <xdr:row>38</xdr:row>
      <xdr:rowOff>93802</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50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84929</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2017" y="66000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42494</xdr:rowOff>
    </xdr:from>
    <xdr:to>
      <xdr:col>36</xdr:col>
      <xdr:colOff>165100</xdr:colOff>
      <xdr:row>37</xdr:row>
      <xdr:rowOff>144094</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3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160621</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83017" y="61613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91104</xdr:rowOff>
    </xdr:from>
    <xdr:to>
      <xdr:col>54</xdr:col>
      <xdr:colOff>189865</xdr:colOff>
      <xdr:row>59</xdr:row>
      <xdr:rowOff>25133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835054"/>
          <a:ext cx="1270" cy="1305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28960</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4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25133</xdr:rowOff>
    </xdr:from>
    <xdr:to>
      <xdr:col>55</xdr:col>
      <xdr:colOff>88900</xdr:colOff>
      <xdr:row>59</xdr:row>
      <xdr:rowOff>25133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40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37781</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61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69,551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91104</xdr:rowOff>
    </xdr:from>
    <xdr:to>
      <xdr:col>55</xdr:col>
      <xdr:colOff>88900</xdr:colOff>
      <xdr:row>51</xdr:row>
      <xdr:rowOff>91104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835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73806</xdr:rowOff>
    </xdr:from>
    <xdr:to>
      <xdr:col>55</xdr:col>
      <xdr:colOff>0</xdr:colOff>
      <xdr:row>58</xdr:row>
      <xdr:rowOff>83236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10017906"/>
          <a:ext cx="838200" cy="9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135342</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565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112465</xdr:rowOff>
    </xdr:from>
    <xdr:to>
      <xdr:col>55</xdr:col>
      <xdr:colOff>50800</xdr:colOff>
      <xdr:row>57</xdr:row>
      <xdr:rowOff>42615</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1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73806</xdr:rowOff>
    </xdr:from>
    <xdr:to>
      <xdr:col>50</xdr:col>
      <xdr:colOff>114300</xdr:colOff>
      <xdr:row>58</xdr:row>
      <xdr:rowOff>77674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10017906"/>
          <a:ext cx="889000" cy="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39332</xdr:rowOff>
    </xdr:from>
    <xdr:to>
      <xdr:col>50</xdr:col>
      <xdr:colOff>165100</xdr:colOff>
      <xdr:row>56</xdr:row>
      <xdr:rowOff>140932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64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157459</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41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77674</xdr:rowOff>
    </xdr:from>
    <xdr:to>
      <xdr:col>45</xdr:col>
      <xdr:colOff>177800</xdr:colOff>
      <xdr:row>58</xdr:row>
      <xdr:rowOff>79083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10021774"/>
          <a:ext cx="889000" cy="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80118</xdr:rowOff>
    </xdr:from>
    <xdr:to>
      <xdr:col>46</xdr:col>
      <xdr:colOff>38100</xdr:colOff>
      <xdr:row>57</xdr:row>
      <xdr:rowOff>10268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6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26795</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45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79083</xdr:rowOff>
    </xdr:from>
    <xdr:to>
      <xdr:col>41</xdr:col>
      <xdr:colOff>50800</xdr:colOff>
      <xdr:row>58</xdr:row>
      <xdr:rowOff>113144</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10023183"/>
          <a:ext cx="889000" cy="3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115189</xdr:rowOff>
    </xdr:from>
    <xdr:to>
      <xdr:col>41</xdr:col>
      <xdr:colOff>101600</xdr:colOff>
      <xdr:row>57</xdr:row>
      <xdr:rowOff>45339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61866</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49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96634</xdr:rowOff>
    </xdr:from>
    <xdr:to>
      <xdr:col>36</xdr:col>
      <xdr:colOff>165100</xdr:colOff>
      <xdr:row>57</xdr:row>
      <xdr:rowOff>26784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69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43311</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47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32436</xdr:rowOff>
    </xdr:from>
    <xdr:to>
      <xdr:col>55</xdr:col>
      <xdr:colOff>50800</xdr:colOff>
      <xdr:row>58</xdr:row>
      <xdr:rowOff>134036</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97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118813</xdr:rowOff>
    </xdr:from>
    <xdr:ext cx="469744"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891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23006</xdr:rowOff>
    </xdr:from>
    <xdr:to>
      <xdr:col>50</xdr:col>
      <xdr:colOff>165100</xdr:colOff>
      <xdr:row>58</xdr:row>
      <xdr:rowOff>124606</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96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115733</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04428" y="1005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26874</xdr:rowOff>
    </xdr:from>
    <xdr:to>
      <xdr:col>46</xdr:col>
      <xdr:colOff>38100</xdr:colOff>
      <xdr:row>58</xdr:row>
      <xdr:rowOff>128474</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97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119601</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15428" y="10063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28283</xdr:rowOff>
    </xdr:from>
    <xdr:to>
      <xdr:col>41</xdr:col>
      <xdr:colOff>101600</xdr:colOff>
      <xdr:row>58</xdr:row>
      <xdr:rowOff>129883</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97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121010</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26428" y="10065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62344</xdr:rowOff>
    </xdr:from>
    <xdr:to>
      <xdr:col>36</xdr:col>
      <xdr:colOff>165100</xdr:colOff>
      <xdr:row>58</xdr:row>
      <xdr:rowOff>163944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1000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155071</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37428" y="1009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15243</xdr:rowOff>
    </xdr:from>
    <xdr:to>
      <xdr:col>54</xdr:col>
      <xdr:colOff>189865</xdr:colOff>
      <xdr:row>79</xdr:row>
      <xdr:rowOff>69782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016743"/>
          <a:ext cx="1270" cy="1597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73609</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61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69782</xdr:rowOff>
    </xdr:from>
    <xdr:to>
      <xdr:col>55</xdr:col>
      <xdr:colOff>88900</xdr:colOff>
      <xdr:row>79</xdr:row>
      <xdr:rowOff>69782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61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133370</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79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99,622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15243</xdr:rowOff>
    </xdr:from>
    <xdr:to>
      <xdr:col>55</xdr:col>
      <xdr:colOff>88900</xdr:colOff>
      <xdr:row>70</xdr:row>
      <xdr:rowOff>15243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016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7308</xdr:rowOff>
    </xdr:from>
    <xdr:to>
      <xdr:col>55</xdr:col>
      <xdr:colOff>0</xdr:colOff>
      <xdr:row>78</xdr:row>
      <xdr:rowOff>158886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380408"/>
          <a:ext cx="838200" cy="151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39867</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070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16990</xdr:rowOff>
    </xdr:from>
    <xdr:to>
      <xdr:col>55</xdr:col>
      <xdr:colOff>50800</xdr:colOff>
      <xdr:row>77</xdr:row>
      <xdr:rowOff>118590</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2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118506</xdr:rowOff>
    </xdr:from>
    <xdr:to>
      <xdr:col>50</xdr:col>
      <xdr:colOff>114300</xdr:colOff>
      <xdr:row>78</xdr:row>
      <xdr:rowOff>158886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491606"/>
          <a:ext cx="889000" cy="40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151651</xdr:rowOff>
    </xdr:from>
    <xdr:to>
      <xdr:col>50</xdr:col>
      <xdr:colOff>165100</xdr:colOff>
      <xdr:row>78</xdr:row>
      <xdr:rowOff>81801</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353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98328</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12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118506</xdr:rowOff>
    </xdr:from>
    <xdr:to>
      <xdr:col>45</xdr:col>
      <xdr:colOff>177800</xdr:colOff>
      <xdr:row>78</xdr:row>
      <xdr:rowOff>164813</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491606"/>
          <a:ext cx="889000" cy="4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23244</xdr:rowOff>
    </xdr:from>
    <xdr:to>
      <xdr:col>46</xdr:col>
      <xdr:colOff>38100</xdr:colOff>
      <xdr:row>78</xdr:row>
      <xdr:rowOff>124844</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39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141371</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17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164813</xdr:rowOff>
    </xdr:from>
    <xdr:to>
      <xdr:col>41</xdr:col>
      <xdr:colOff>50800</xdr:colOff>
      <xdr:row>79</xdr:row>
      <xdr:rowOff>14754</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537913"/>
          <a:ext cx="889000" cy="2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24991</xdr:rowOff>
    </xdr:from>
    <xdr:to>
      <xdr:col>41</xdr:col>
      <xdr:colOff>101600</xdr:colOff>
      <xdr:row>78</xdr:row>
      <xdr:rowOff>126591</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39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143118</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173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23129</xdr:rowOff>
    </xdr:from>
    <xdr:to>
      <xdr:col>36</xdr:col>
      <xdr:colOff>165100</xdr:colOff>
      <xdr:row>78</xdr:row>
      <xdr:rowOff>124729</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39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141256</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171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127958</xdr:rowOff>
    </xdr:from>
    <xdr:to>
      <xdr:col>55</xdr:col>
      <xdr:colOff>50800</xdr:colOff>
      <xdr:row>78</xdr:row>
      <xdr:rowOff>58108</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32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106385</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30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108086</xdr:rowOff>
    </xdr:from>
    <xdr:to>
      <xdr:col>50</xdr:col>
      <xdr:colOff>165100</xdr:colOff>
      <xdr:row>79</xdr:row>
      <xdr:rowOff>38236</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48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29363</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3573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67706</xdr:rowOff>
    </xdr:from>
    <xdr:to>
      <xdr:col>46</xdr:col>
      <xdr:colOff>38100</xdr:colOff>
      <xdr:row>78</xdr:row>
      <xdr:rowOff>169306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44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160433</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533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114013</xdr:rowOff>
    </xdr:from>
    <xdr:to>
      <xdr:col>41</xdr:col>
      <xdr:colOff>101600</xdr:colOff>
      <xdr:row>79</xdr:row>
      <xdr:rowOff>44163</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487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35290</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579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135404</xdr:rowOff>
    </xdr:from>
    <xdr:to>
      <xdr:col>36</xdr:col>
      <xdr:colOff>165100</xdr:colOff>
      <xdr:row>79</xdr:row>
      <xdr:rowOff>65554</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50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56681</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601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636</xdr:rowOff>
    </xdr:from>
    <xdr:to>
      <xdr:col>54</xdr:col>
      <xdr:colOff>189865</xdr:colOff>
      <xdr:row>98</xdr:row>
      <xdr:rowOff>72834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602586"/>
          <a:ext cx="1270" cy="1272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76661</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87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72834</xdr:rowOff>
    </xdr:from>
    <xdr:to>
      <xdr:col>55</xdr:col>
      <xdr:colOff>88900</xdr:colOff>
      <xdr:row>98</xdr:row>
      <xdr:rowOff>72834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874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118763</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377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185,750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636</xdr:rowOff>
    </xdr:from>
    <xdr:to>
      <xdr:col>55</xdr:col>
      <xdr:colOff>88900</xdr:colOff>
      <xdr:row>91</xdr:row>
      <xdr:rowOff>636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602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48740</xdr:rowOff>
    </xdr:from>
    <xdr:to>
      <xdr:col>55</xdr:col>
      <xdr:colOff>0</xdr:colOff>
      <xdr:row>97</xdr:row>
      <xdr:rowOff>20112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9639300" y="16507940"/>
          <a:ext cx="838200" cy="142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63161</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350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40284</xdr:rowOff>
    </xdr:from>
    <xdr:to>
      <xdr:col>55</xdr:col>
      <xdr:colOff>50800</xdr:colOff>
      <xdr:row>96</xdr:row>
      <xdr:rowOff>141884</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48740</xdr:rowOff>
    </xdr:from>
    <xdr:to>
      <xdr:col>50</xdr:col>
      <xdr:colOff>114300</xdr:colOff>
      <xdr:row>97</xdr:row>
      <xdr:rowOff>33341</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6507940"/>
          <a:ext cx="889000" cy="156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52857</xdr:rowOff>
    </xdr:from>
    <xdr:to>
      <xdr:col>50</xdr:col>
      <xdr:colOff>165100</xdr:colOff>
      <xdr:row>96</xdr:row>
      <xdr:rowOff>154457</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51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145584</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60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99383</xdr:rowOff>
    </xdr:from>
    <xdr:to>
      <xdr:col>45</xdr:col>
      <xdr:colOff>177800</xdr:colOff>
      <xdr:row>97</xdr:row>
      <xdr:rowOff>33341</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7861300" y="16387133"/>
          <a:ext cx="889000" cy="27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82263</xdr:rowOff>
    </xdr:from>
    <xdr:to>
      <xdr:col>46</xdr:col>
      <xdr:colOff>38100</xdr:colOff>
      <xdr:row>97</xdr:row>
      <xdr:rowOff>12413</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54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28940</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31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99383</xdr:rowOff>
    </xdr:from>
    <xdr:to>
      <xdr:col>41</xdr:col>
      <xdr:colOff>50800</xdr:colOff>
      <xdr:row>96</xdr:row>
      <xdr:rowOff>116627</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6387133"/>
          <a:ext cx="889000" cy="18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79284</xdr:rowOff>
    </xdr:from>
    <xdr:to>
      <xdr:col>41</xdr:col>
      <xdr:colOff>101600</xdr:colOff>
      <xdr:row>97</xdr:row>
      <xdr:rowOff>9434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53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561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63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89791</xdr:rowOff>
    </xdr:from>
    <xdr:to>
      <xdr:col>36</xdr:col>
      <xdr:colOff>165100</xdr:colOff>
      <xdr:row>97</xdr:row>
      <xdr:rowOff>19941</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54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11068</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64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140762</xdr:rowOff>
    </xdr:from>
    <xdr:to>
      <xdr:col>55</xdr:col>
      <xdr:colOff>50800</xdr:colOff>
      <xdr:row>97</xdr:row>
      <xdr:rowOff>70912</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5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119189</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57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169390</xdr:rowOff>
    </xdr:from>
    <xdr:to>
      <xdr:col>50</xdr:col>
      <xdr:colOff>165100</xdr:colOff>
      <xdr:row>96</xdr:row>
      <xdr:rowOff>99540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45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116067</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23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153991</xdr:rowOff>
    </xdr:from>
    <xdr:to>
      <xdr:col>46</xdr:col>
      <xdr:colOff>38100</xdr:colOff>
      <xdr:row>97</xdr:row>
      <xdr:rowOff>84141</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61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75268</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705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48583</xdr:rowOff>
    </xdr:from>
    <xdr:to>
      <xdr:col>41</xdr:col>
      <xdr:colOff>101600</xdr:colOff>
      <xdr:row>95</xdr:row>
      <xdr:rowOff>150183</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33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166710</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111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65827</xdr:rowOff>
    </xdr:from>
    <xdr:to>
      <xdr:col>36</xdr:col>
      <xdr:colOff>165100</xdr:colOff>
      <xdr:row>96</xdr:row>
      <xdr:rowOff>167427</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525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12504</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300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3781</xdr:rowOff>
    </xdr:from>
    <xdr:to>
      <xdr:col>85</xdr:col>
      <xdr:colOff>126364</xdr:colOff>
      <xdr:row>39</xdr:row>
      <xdr:rowOff>68344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147281"/>
          <a:ext cx="1269" cy="160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72171</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75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68344</xdr:rowOff>
    </xdr:from>
    <xdr:to>
      <xdr:col>86</xdr:col>
      <xdr:colOff>25400</xdr:colOff>
      <xdr:row>39</xdr:row>
      <xdr:rowOff>68344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754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121908</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49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3781</xdr:rowOff>
    </xdr:from>
    <xdr:to>
      <xdr:col>86</xdr:col>
      <xdr:colOff>25400</xdr:colOff>
      <xdr:row>30</xdr:row>
      <xdr:rowOff>3781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147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111876</xdr:rowOff>
    </xdr:from>
    <xdr:to>
      <xdr:col>85</xdr:col>
      <xdr:colOff>127000</xdr:colOff>
      <xdr:row>38</xdr:row>
      <xdr:rowOff>115338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5481300" y="6626976"/>
          <a:ext cx="838200" cy="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22656</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023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171229</xdr:rowOff>
    </xdr:from>
    <xdr:to>
      <xdr:col>85</xdr:col>
      <xdr:colOff>177800</xdr:colOff>
      <xdr:row>36</xdr:row>
      <xdr:rowOff>101379</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17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111876</xdr:rowOff>
    </xdr:from>
    <xdr:to>
      <xdr:col>81</xdr:col>
      <xdr:colOff>50800</xdr:colOff>
      <xdr:row>38</xdr:row>
      <xdr:rowOff>127846</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626976"/>
          <a:ext cx="889000" cy="15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72767</xdr:rowOff>
    </xdr:from>
    <xdr:to>
      <xdr:col>81</xdr:col>
      <xdr:colOff>101600</xdr:colOff>
      <xdr:row>37</xdr:row>
      <xdr:rowOff>2917</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24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19444</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020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127846</xdr:rowOff>
    </xdr:from>
    <xdr:to>
      <xdr:col>76</xdr:col>
      <xdr:colOff>114300</xdr:colOff>
      <xdr:row>38</xdr:row>
      <xdr:rowOff>136989</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642946"/>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83054</xdr:rowOff>
    </xdr:from>
    <xdr:to>
      <xdr:col>76</xdr:col>
      <xdr:colOff>165100</xdr:colOff>
      <xdr:row>37</xdr:row>
      <xdr:rowOff>13204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25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29731</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03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42904</xdr:rowOff>
    </xdr:from>
    <xdr:to>
      <xdr:col>71</xdr:col>
      <xdr:colOff>177800</xdr:colOff>
      <xdr:row>38</xdr:row>
      <xdr:rowOff>136989</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6386554"/>
          <a:ext cx="889000" cy="265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114699</xdr:rowOff>
    </xdr:from>
    <xdr:to>
      <xdr:col>72</xdr:col>
      <xdr:colOff>38100</xdr:colOff>
      <xdr:row>37</xdr:row>
      <xdr:rowOff>44849</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28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61376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06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161922</xdr:rowOff>
    </xdr:from>
    <xdr:to>
      <xdr:col>67</xdr:col>
      <xdr:colOff>101600</xdr:colOff>
      <xdr:row>37</xdr:row>
      <xdr:rowOff>92072</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33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108599</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10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64538</xdr:rowOff>
    </xdr:from>
    <xdr:to>
      <xdr:col>85</xdr:col>
      <xdr:colOff>177800</xdr:colOff>
      <xdr:row>38</xdr:row>
      <xdr:rowOff>166138</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57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150915</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49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61076</xdr:rowOff>
    </xdr:from>
    <xdr:to>
      <xdr:col>81</xdr:col>
      <xdr:colOff>101600</xdr:colOff>
      <xdr:row>38</xdr:row>
      <xdr:rowOff>162676</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57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153803</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668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77046</xdr:rowOff>
    </xdr:from>
    <xdr:to>
      <xdr:col>76</xdr:col>
      <xdr:colOff>165100</xdr:colOff>
      <xdr:row>39</xdr:row>
      <xdr:rowOff>7196</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59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169773</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684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86189</xdr:rowOff>
    </xdr:from>
    <xdr:to>
      <xdr:col>72</xdr:col>
      <xdr:colOff>38100</xdr:colOff>
      <xdr:row>39</xdr:row>
      <xdr:rowOff>16339</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60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7466</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69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163554</xdr:rowOff>
    </xdr:from>
    <xdr:to>
      <xdr:col>67</xdr:col>
      <xdr:colOff>101600</xdr:colOff>
      <xdr:row>37</xdr:row>
      <xdr:rowOff>93704</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33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84831</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42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126936</xdr:rowOff>
    </xdr:from>
    <xdr:to>
      <xdr:col>85</xdr:col>
      <xdr:colOff>126364</xdr:colOff>
      <xdr:row>57</xdr:row>
      <xdr:rowOff>130853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699436"/>
          <a:ext cx="1269" cy="1204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134680</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990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130853</xdr:rowOff>
    </xdr:from>
    <xdr:to>
      <xdr:col>86</xdr:col>
      <xdr:colOff>25400</xdr:colOff>
      <xdr:row>57</xdr:row>
      <xdr:rowOff>130853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9903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73613</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474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191,675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126936</xdr:rowOff>
    </xdr:from>
    <xdr:to>
      <xdr:col>86</xdr:col>
      <xdr:colOff>25400</xdr:colOff>
      <xdr:row>50</xdr:row>
      <xdr:rowOff>126936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69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13291</xdr:rowOff>
    </xdr:from>
    <xdr:to>
      <xdr:col>85</xdr:col>
      <xdr:colOff>127000</xdr:colOff>
      <xdr:row>56</xdr:row>
      <xdr:rowOff>133299</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5481300" y="8928691"/>
          <a:ext cx="838200" cy="805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163608</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421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140731</xdr:rowOff>
    </xdr:from>
    <xdr:to>
      <xdr:col>85</xdr:col>
      <xdr:colOff>177800</xdr:colOff>
      <xdr:row>56</xdr:row>
      <xdr:rowOff>70881</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57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13291</xdr:rowOff>
    </xdr:from>
    <xdr:to>
      <xdr:col>81</xdr:col>
      <xdr:colOff>50800</xdr:colOff>
      <xdr:row>56</xdr:row>
      <xdr:rowOff>72553</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8928691"/>
          <a:ext cx="889000" cy="74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29890</xdr:rowOff>
    </xdr:from>
    <xdr:to>
      <xdr:col>81</xdr:col>
      <xdr:colOff>101600</xdr:colOff>
      <xdr:row>56</xdr:row>
      <xdr:rowOff>131490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3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122617</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72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72553</xdr:rowOff>
    </xdr:from>
    <xdr:to>
      <xdr:col>76</xdr:col>
      <xdr:colOff>114300</xdr:colOff>
      <xdr:row>56</xdr:row>
      <xdr:rowOff>126517</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9673753"/>
          <a:ext cx="889000" cy="5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34523</xdr:rowOff>
    </xdr:from>
    <xdr:to>
      <xdr:col>76</xdr:col>
      <xdr:colOff>165100</xdr:colOff>
      <xdr:row>56</xdr:row>
      <xdr:rowOff>136123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6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127250</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72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126517</xdr:rowOff>
    </xdr:from>
    <xdr:to>
      <xdr:col>71</xdr:col>
      <xdr:colOff>177800</xdr:colOff>
      <xdr:row>57</xdr:row>
      <xdr:rowOff>55476</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727717"/>
          <a:ext cx="889000" cy="100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75802</xdr:rowOff>
    </xdr:from>
    <xdr:to>
      <xdr:col>72</xdr:col>
      <xdr:colOff>38100</xdr:colOff>
      <xdr:row>57</xdr:row>
      <xdr:rowOff>5952</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67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168529</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76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92405</xdr:rowOff>
    </xdr:from>
    <xdr:to>
      <xdr:col>67</xdr:col>
      <xdr:colOff>101600</xdr:colOff>
      <xdr:row>57</xdr:row>
      <xdr:rowOff>22555</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69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39082</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46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82499</xdr:rowOff>
    </xdr:from>
    <xdr:to>
      <xdr:col>85</xdr:col>
      <xdr:colOff>177800</xdr:colOff>
      <xdr:row>57</xdr:row>
      <xdr:rowOff>12649</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68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60926</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66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51</xdr:row>
      <xdr:rowOff>133941</xdr:rowOff>
    </xdr:from>
    <xdr:to>
      <xdr:col>81</xdr:col>
      <xdr:colOff>101600</xdr:colOff>
      <xdr:row>52</xdr:row>
      <xdr:rowOff>64091</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887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50</xdr:row>
      <xdr:rowOff>80618</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181795" y="8653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21753</xdr:rowOff>
    </xdr:from>
    <xdr:to>
      <xdr:col>76</xdr:col>
      <xdr:colOff>165100</xdr:colOff>
      <xdr:row>56</xdr:row>
      <xdr:rowOff>123353</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62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139880</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39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75717</xdr:rowOff>
    </xdr:from>
    <xdr:to>
      <xdr:col>72</xdr:col>
      <xdr:colOff>38100</xdr:colOff>
      <xdr:row>57</xdr:row>
      <xdr:rowOff>5867</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676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22394</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452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4676</xdr:rowOff>
    </xdr:from>
    <xdr:to>
      <xdr:col>67</xdr:col>
      <xdr:colOff>101600</xdr:colOff>
      <xdr:row>57</xdr:row>
      <xdr:rowOff>106276</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77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97403</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870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145249</xdr:rowOff>
    </xdr:from>
    <xdr:to>
      <xdr:col>85</xdr:col>
      <xdr:colOff>126364</xdr:colOff>
      <xdr:row>78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146749"/>
          <a:ext cx="1269" cy="1251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52229</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4253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91926</xdr:rowOff>
    </xdr:from>
    <xdr:ext cx="599010"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921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219,029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145249</xdr:rowOff>
    </xdr:from>
    <xdr:to>
      <xdr:col>86</xdr:col>
      <xdr:colOff>25400</xdr:colOff>
      <xdr:row>70</xdr:row>
      <xdr:rowOff>145249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146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119594</xdr:rowOff>
    </xdr:from>
    <xdr:to>
      <xdr:col>85</xdr:col>
      <xdr:colOff>127000</xdr:colOff>
      <xdr:row>78</xdr:row>
      <xdr:rowOff>14736</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5481300" y="13321244"/>
          <a:ext cx="838200" cy="66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141129</xdr:rowOff>
    </xdr:from>
    <xdr:ext cx="469744"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1713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118252</xdr:rowOff>
    </xdr:from>
    <xdr:to>
      <xdr:col>85</xdr:col>
      <xdr:colOff>177800</xdr:colOff>
      <xdr:row>78</xdr:row>
      <xdr:rowOff>48402</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31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119594</xdr:rowOff>
    </xdr:from>
    <xdr:to>
      <xdr:col>81</xdr:col>
      <xdr:colOff>50800</xdr:colOff>
      <xdr:row>77</xdr:row>
      <xdr:rowOff>158417</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4592300" y="13321244"/>
          <a:ext cx="889000" cy="38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111365</xdr:rowOff>
    </xdr:from>
    <xdr:to>
      <xdr:col>81</xdr:col>
      <xdr:colOff>101600</xdr:colOff>
      <xdr:row>78</xdr:row>
      <xdr:rowOff>41515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31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32642</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46428" y="1340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158417</xdr:rowOff>
    </xdr:from>
    <xdr:to>
      <xdr:col>76</xdr:col>
      <xdr:colOff>114300</xdr:colOff>
      <xdr:row>78</xdr:row>
      <xdr:rowOff>18788</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3703300" y="13360067"/>
          <a:ext cx="889000" cy="3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124321</xdr:rowOff>
    </xdr:from>
    <xdr:to>
      <xdr:col>76</xdr:col>
      <xdr:colOff>165100</xdr:colOff>
      <xdr:row>78</xdr:row>
      <xdr:rowOff>54471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32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45598</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57428" y="13418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18788</xdr:rowOff>
    </xdr:from>
    <xdr:to>
      <xdr:col>71</xdr:col>
      <xdr:colOff>177800</xdr:colOff>
      <xdr:row>78</xdr:row>
      <xdr:rowOff>22800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2814300" y="13391888"/>
          <a:ext cx="889000" cy="4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136637</xdr:rowOff>
    </xdr:from>
    <xdr:to>
      <xdr:col>72</xdr:col>
      <xdr:colOff>38100</xdr:colOff>
      <xdr:row>78</xdr:row>
      <xdr:rowOff>66787</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3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83314</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68428" y="13113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130756</xdr:rowOff>
    </xdr:from>
    <xdr:to>
      <xdr:col>67</xdr:col>
      <xdr:colOff>101600</xdr:colOff>
      <xdr:row>78</xdr:row>
      <xdr:rowOff>60906</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33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77433</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79428" y="1310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135386</xdr:rowOff>
    </xdr:from>
    <xdr:to>
      <xdr:col>85</xdr:col>
      <xdr:colOff>177800</xdr:colOff>
      <xdr:row>78</xdr:row>
      <xdr:rowOff>65536</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33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96679</xdr:rowOff>
    </xdr:from>
    <xdr:ext cx="469744"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29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68794</xdr:rowOff>
    </xdr:from>
    <xdr:to>
      <xdr:col>81</xdr:col>
      <xdr:colOff>101600</xdr:colOff>
      <xdr:row>77</xdr:row>
      <xdr:rowOff>170394</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27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15471</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14111" y="1304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107617</xdr:rowOff>
    </xdr:from>
    <xdr:to>
      <xdr:col>76</xdr:col>
      <xdr:colOff>165100</xdr:colOff>
      <xdr:row>78</xdr:row>
      <xdr:rowOff>37767</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30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54294</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357428" y="13084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139438</xdr:rowOff>
    </xdr:from>
    <xdr:to>
      <xdr:col>72</xdr:col>
      <xdr:colOff>38100</xdr:colOff>
      <xdr:row>78</xdr:row>
      <xdr:rowOff>69588</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34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60715</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468428" y="13433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143450</xdr:rowOff>
    </xdr:from>
    <xdr:to>
      <xdr:col>67</xdr:col>
      <xdr:colOff>101600</xdr:colOff>
      <xdr:row>78</xdr:row>
      <xdr:rowOff>73600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34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64727</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25017" y="13437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62654</xdr:rowOff>
    </xdr:from>
    <xdr:to>
      <xdr:col>85</xdr:col>
      <xdr:colOff>126364</xdr:colOff>
      <xdr:row>99</xdr:row>
      <xdr:rowOff>19403</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493154"/>
          <a:ext cx="1269" cy="1499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23230</xdr:rowOff>
    </xdr:from>
    <xdr:ext cx="469744"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996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19403</xdr:rowOff>
    </xdr:from>
    <xdr:to>
      <xdr:col>86</xdr:col>
      <xdr:colOff>25400</xdr:colOff>
      <xdr:row>99</xdr:row>
      <xdr:rowOff>19403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992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9331</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268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200,111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62654</xdr:rowOff>
    </xdr:from>
    <xdr:to>
      <xdr:col>86</xdr:col>
      <xdr:colOff>25400</xdr:colOff>
      <xdr:row>90</xdr:row>
      <xdr:rowOff>62654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493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102011</xdr:rowOff>
    </xdr:from>
    <xdr:to>
      <xdr:col>85</xdr:col>
      <xdr:colOff>127000</xdr:colOff>
      <xdr:row>95</xdr:row>
      <xdr:rowOff>118250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5481300" y="16389761"/>
          <a:ext cx="838200" cy="16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89471</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548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111044</xdr:rowOff>
    </xdr:from>
    <xdr:to>
      <xdr:col>85</xdr:col>
      <xdr:colOff>177800</xdr:colOff>
      <xdr:row>97</xdr:row>
      <xdr:rowOff>41194</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5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102011</xdr:rowOff>
    </xdr:from>
    <xdr:to>
      <xdr:col>81</xdr:col>
      <xdr:colOff>50800</xdr:colOff>
      <xdr:row>95</xdr:row>
      <xdr:rowOff>163147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389761"/>
          <a:ext cx="889000" cy="61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110099</xdr:rowOff>
    </xdr:from>
    <xdr:to>
      <xdr:col>81</xdr:col>
      <xdr:colOff>101600</xdr:colOff>
      <xdr:row>97</xdr:row>
      <xdr:rowOff>40249</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56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31376</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66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132133</xdr:rowOff>
    </xdr:from>
    <xdr:to>
      <xdr:col>76</xdr:col>
      <xdr:colOff>114300</xdr:colOff>
      <xdr:row>95</xdr:row>
      <xdr:rowOff>163147</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3703300" y="16419883"/>
          <a:ext cx="889000" cy="3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103324</xdr:rowOff>
    </xdr:from>
    <xdr:to>
      <xdr:col>76</xdr:col>
      <xdr:colOff>165100</xdr:colOff>
      <xdr:row>97</xdr:row>
      <xdr:rowOff>33474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56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24601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655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126602</xdr:rowOff>
    </xdr:from>
    <xdr:to>
      <xdr:col>71</xdr:col>
      <xdr:colOff>177800</xdr:colOff>
      <xdr:row>95</xdr:row>
      <xdr:rowOff>132133</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814300" y="16414352"/>
          <a:ext cx="889000" cy="5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117475</xdr:rowOff>
    </xdr:from>
    <xdr:to>
      <xdr:col>72</xdr:col>
      <xdr:colOff>38100</xdr:colOff>
      <xdr:row>97</xdr:row>
      <xdr:rowOff>47625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57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38752</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66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123631</xdr:rowOff>
    </xdr:from>
    <xdr:to>
      <xdr:col>67</xdr:col>
      <xdr:colOff>101600</xdr:colOff>
      <xdr:row>97</xdr:row>
      <xdr:rowOff>53781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58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44908</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675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67450</xdr:rowOff>
    </xdr:from>
    <xdr:to>
      <xdr:col>85</xdr:col>
      <xdr:colOff>177800</xdr:colOff>
      <xdr:row>95</xdr:row>
      <xdr:rowOff>169050</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3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90327</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206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51211</xdr:rowOff>
    </xdr:from>
    <xdr:to>
      <xdr:col>81</xdr:col>
      <xdr:colOff>101600</xdr:colOff>
      <xdr:row>95</xdr:row>
      <xdr:rowOff>152811</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33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169338</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11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112347</xdr:rowOff>
    </xdr:from>
    <xdr:to>
      <xdr:col>76</xdr:col>
      <xdr:colOff>165100</xdr:colOff>
      <xdr:row>96</xdr:row>
      <xdr:rowOff>42497</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400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59024</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175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81333</xdr:rowOff>
    </xdr:from>
    <xdr:to>
      <xdr:col>72</xdr:col>
      <xdr:colOff>38100</xdr:colOff>
      <xdr:row>96</xdr:row>
      <xdr:rowOff>11483</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36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28010</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144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75802</xdr:rowOff>
    </xdr:from>
    <xdr:to>
      <xdr:col>67</xdr:col>
      <xdr:colOff>101600</xdr:colOff>
      <xdr:row>96</xdr:row>
      <xdr:rowOff>5952</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36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22479</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13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103124</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589524"/>
          <a:ext cx="1269"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22877</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70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49801</xdr:rowOff>
    </xdr:from>
    <xdr:ext cx="378565"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364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103124</xdr:rowOff>
    </xdr:from>
    <xdr:to>
      <xdr:col>116</xdr:col>
      <xdr:colOff>152400</xdr:colOff>
      <xdr:row>32</xdr:row>
      <xdr:rowOff>103124</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58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111777</xdr:rowOff>
    </xdr:from>
    <xdr:ext cx="249299"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455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24892</xdr:rowOff>
    </xdr:from>
    <xdr:to>
      <xdr:col>112</xdr:col>
      <xdr:colOff>38100</xdr:colOff>
      <xdr:row>38</xdr:row>
      <xdr:rowOff>126492</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5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143019</xdr:rowOff>
    </xdr:from>
    <xdr:ext cx="313932"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66333" y="63152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54610</xdr:rowOff>
    </xdr:from>
    <xdr:to>
      <xdr:col>107</xdr:col>
      <xdr:colOff>101600</xdr:colOff>
      <xdr:row>37</xdr:row>
      <xdr:rowOff>156210</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1287</xdr:rowOff>
    </xdr:from>
    <xdr:ext cx="313932"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77333" y="6173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56896</xdr:rowOff>
    </xdr:from>
    <xdr:to>
      <xdr:col>102</xdr:col>
      <xdr:colOff>165100</xdr:colOff>
      <xdr:row>38</xdr:row>
      <xdr:rowOff>158496</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3573</xdr:rowOff>
    </xdr:from>
    <xdr:ext cx="249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420650" y="63472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66040</xdr:rowOff>
    </xdr:from>
    <xdr:to>
      <xdr:col>98</xdr:col>
      <xdr:colOff>38100</xdr:colOff>
      <xdr:row>38</xdr:row>
      <xdr:rowOff>167640</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12717</xdr:rowOff>
    </xdr:from>
    <xdr:ext cx="24929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531650" y="6356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67327</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議会費が類団比較で住民一人当たり</a:t>
          </a:r>
          <a:r>
            <a:rPr kumimoji="1" lang="en-US"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1,295</a:t>
          </a:r>
          <a:r>
            <a:rPr kumimoji="1" lang="ja-JP"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円多くなっている主な要因として、議員数が挙げられる。議員定数については改選時期に定数減を行ってきており、今後も議論されていく見込みである。</a:t>
          </a:r>
          <a:endParaRPr kumimoji="1" lang="en-US"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　民生費は、決算額全体の構成比は、</a:t>
          </a:r>
          <a:r>
            <a:rPr kumimoji="1" lang="en-US" altLang="ja-JP" sz="1300" b="0" i="0" u="none" strike="noStrike" kern="0" cap="none" spc="0" normalizeH="0" baseline="0" noProof="0">
              <a:ln>
                <a:noFill/>
              </a:ln>
              <a:solidFill>
                <a:schemeClr val="tx1"/>
              </a:solidFill>
              <a:effectLst/>
              <a:uLnTx/>
              <a:uFillTx/>
              <a:latin typeface="ＭＳ Ｐゴシック" pitchFamily="50" charset="-128"/>
              <a:ea typeface="ＭＳ Ｐゴシック" pitchFamily="50" charset="-128"/>
              <a:cs typeface="+mn-cs"/>
            </a:rPr>
            <a:t>28.7%</a:t>
          </a:r>
          <a:r>
            <a:rPr kumimoji="1" lang="ja-JP"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を占めており、住民一人当たり</a:t>
          </a:r>
          <a:r>
            <a:rPr kumimoji="1" lang="en-US"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222,465</a:t>
          </a:r>
          <a:r>
            <a:rPr kumimoji="1" lang="ja-JP"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円と類似団体中</a:t>
          </a:r>
          <a:r>
            <a:rPr kumimoji="1" lang="en-US"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3</a:t>
          </a:r>
          <a:r>
            <a:rPr kumimoji="1" lang="ja-JP"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位となっている。要因としては、障害者支援給付費、障害者更生医療給付費が年々増加している影響もあるが、老人ホーム、保育所等に職員を配置した直営施設を運営しており人件費の割合が高いのも</a:t>
          </a:r>
          <a:endParaRPr kumimoji="1" lang="en-US"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要因の一つである。今後は、民間でも実施可能な部分については、指定管理者制度の導入検討を始めており、コストの低減に努めていく。</a:t>
          </a:r>
          <a:endParaRPr kumimoji="1" lang="en-US"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福岡県川崎町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13</a:t>
          </a:r>
          <a:r>
            <a:rPr kumimoji="1" lang="ja-JP"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年度から</a:t>
          </a:r>
          <a:r>
            <a:rPr kumimoji="1" lang="ja-JP" altLang="en-US"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25</a:t>
          </a:r>
          <a:r>
            <a:rPr kumimoji="1" lang="ja-JP" altLang="en-US"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年度まで</a:t>
          </a:r>
          <a:r>
            <a:rPr kumimoji="1" lang="ja-JP"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実施し</a:t>
          </a:r>
          <a:r>
            <a:rPr kumimoji="1" lang="ja-JP" altLang="en-US"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た</a:t>
          </a:r>
          <a:r>
            <a:rPr kumimoji="1" lang="ja-JP"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財政健全化計画に基づいた、人件費、公債費等の抑制をおこなってきたことにより、実質収支額は継続的に黒字を確保し</a:t>
          </a:r>
          <a:r>
            <a:rPr kumimoji="1" lang="ja-JP" altLang="en-US"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ている。</a:t>
          </a:r>
          <a:r>
            <a:rPr kumimoji="1" lang="ja-JP"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財政調整基金残高についても大幅な取崩しを回避</a:t>
          </a:r>
          <a:r>
            <a:rPr kumimoji="1" lang="ja-JP" altLang="en-US"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することに努めており</a:t>
          </a:r>
          <a:r>
            <a:rPr kumimoji="1" lang="ja-JP"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、今後も、事務事業の見直しを行い人件費や緊急度・住民ニーズを的確に把握した事業の選択により、健全な行財政運営に努めていく。</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福岡県川崎町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chemeClr val="tx1"/>
              </a:solidFill>
              <a:effectLst/>
              <a:uLnTx/>
              <a:uFillTx/>
              <a:latin typeface="ＭＳ Ｐゴシック" pitchFamily="50" charset="-128"/>
              <a:ea typeface="ＭＳ Ｐゴシック" pitchFamily="50" charset="-128"/>
              <a:cs typeface="+mn-cs"/>
            </a:rPr>
            <a:t>連結実質赤字比率に係る赤字の会計は、主に住</a:t>
          </a:r>
          <a:r>
            <a:rPr kumimoji="1" lang="ja-JP" altLang="en-US" sz="1300" b="0" i="0" u="none" strike="noStrike" kern="0" cap="none" spc="0" normalizeH="0" baseline="0" noProof="0">
              <a:ln>
                <a:noFill/>
              </a:ln>
              <a:solidFill>
                <a:schemeClr val="tx1"/>
              </a:solidFill>
              <a:effectLst/>
              <a:uLnTx/>
              <a:uFillTx/>
              <a:latin typeface="ＭＳ Ｐゴシック" pitchFamily="50" charset="-128"/>
              <a:ea typeface="ＭＳ Ｐゴシック" pitchFamily="50" charset="-128"/>
              <a:cs typeface="+mn-cs"/>
            </a:rPr>
            <a:t>宅新築資金等貸付事業特別</a:t>
          </a:r>
          <a:r>
            <a:rPr kumimoji="1" lang="ja-JP" altLang="ja-JP" sz="1300" b="0" i="0" u="none" strike="noStrike" kern="0" cap="none" spc="0" normalizeH="0" baseline="0" noProof="0">
              <a:ln>
                <a:noFill/>
              </a:ln>
              <a:solidFill>
                <a:schemeClr val="tx1"/>
              </a:solidFill>
              <a:effectLst/>
              <a:uLnTx/>
              <a:uFillTx/>
              <a:latin typeface="ＭＳ Ｐゴシック" pitchFamily="50" charset="-128"/>
              <a:ea typeface="ＭＳ Ｐゴシック" pitchFamily="50" charset="-128"/>
              <a:cs typeface="+mn-cs"/>
            </a:rPr>
            <a:t>会計である。</a:t>
          </a:r>
          <a:r>
            <a:rPr kumimoji="1" lang="ja-JP" altLang="en-US" sz="1300" b="0" i="0" u="none" strike="noStrike" kern="0" cap="none" spc="0" normalizeH="0" baseline="0" noProof="0">
              <a:ln>
                <a:noFill/>
              </a:ln>
              <a:solidFill>
                <a:schemeClr val="tx1"/>
              </a:solidFill>
              <a:effectLst/>
              <a:uLnTx/>
              <a:uFillTx/>
              <a:latin typeface="ＭＳ Ｐゴシック" pitchFamily="50" charset="-128"/>
              <a:ea typeface="ＭＳ Ｐゴシック" pitchFamily="50" charset="-128"/>
              <a:cs typeface="+mn-cs"/>
            </a:rPr>
            <a:t>住宅新築資金等特別会計について赤字の要因は、貸付金の累積滞納額が多額となっていることが挙げられる。今後については、収納強化を行い債権管理・回収に最大限努めていく。また、平成</a:t>
          </a:r>
          <a:r>
            <a:rPr kumimoji="1" lang="en-US" altLang="ja-JP" sz="1300" b="0" i="0" u="none" strike="noStrike" kern="0" cap="none" spc="0" normalizeH="0" baseline="0" noProof="0">
              <a:ln>
                <a:noFill/>
              </a:ln>
              <a:solidFill>
                <a:schemeClr val="tx1"/>
              </a:solidFill>
              <a:effectLst/>
              <a:uLnTx/>
              <a:uFillTx/>
              <a:latin typeface="ＭＳ Ｐゴシック" pitchFamily="50" charset="-128"/>
              <a:ea typeface="ＭＳ Ｐゴシック" pitchFamily="50" charset="-128"/>
              <a:cs typeface="+mn-cs"/>
            </a:rPr>
            <a:t>30</a:t>
          </a:r>
          <a:r>
            <a:rPr kumimoji="1" lang="ja-JP" altLang="en-US" sz="1300" b="0" i="0" u="none" strike="noStrike" kern="0" cap="none" spc="0" normalizeH="0" baseline="0" noProof="0">
              <a:ln>
                <a:noFill/>
              </a:ln>
              <a:solidFill>
                <a:schemeClr val="tx1"/>
              </a:solidFill>
              <a:effectLst/>
              <a:uLnTx/>
              <a:uFillTx/>
              <a:latin typeface="ＭＳ Ｐゴシック" pitchFamily="50" charset="-128"/>
              <a:ea typeface="ＭＳ Ｐゴシック" pitchFamily="50" charset="-128"/>
              <a:cs typeface="+mn-cs"/>
            </a:rPr>
            <a:t>年度まで</a:t>
          </a:r>
          <a:r>
            <a:rPr kumimoji="1" lang="ja-JP" altLang="ja-JP" sz="1300" b="0" i="0" u="none" strike="noStrike" kern="0" cap="none" spc="0" normalizeH="0" baseline="0" noProof="0">
              <a:ln>
                <a:noFill/>
              </a:ln>
              <a:solidFill>
                <a:schemeClr val="tx1"/>
              </a:solidFill>
              <a:effectLst/>
              <a:uLnTx/>
              <a:uFillTx/>
              <a:latin typeface="ＭＳ Ｐゴシック" pitchFamily="50" charset="-128"/>
              <a:ea typeface="ＭＳ Ｐゴシック" pitchFamily="50" charset="-128"/>
              <a:cs typeface="+mn-cs"/>
            </a:rPr>
            <a:t>特に国</a:t>
          </a:r>
          <a:r>
            <a:rPr kumimoji="1" lang="ja-JP" altLang="en-US" sz="1300" b="0" i="0" u="none" strike="noStrike" kern="0" cap="none" spc="0" normalizeH="0" baseline="0" noProof="0">
              <a:ln>
                <a:noFill/>
              </a:ln>
              <a:solidFill>
                <a:schemeClr val="tx1"/>
              </a:solidFill>
              <a:effectLst/>
              <a:uLnTx/>
              <a:uFillTx/>
              <a:latin typeface="ＭＳ Ｐゴシック" pitchFamily="50" charset="-128"/>
              <a:ea typeface="ＭＳ Ｐゴシック" pitchFamily="50" charset="-128"/>
              <a:cs typeface="+mn-cs"/>
            </a:rPr>
            <a:t>民健康保険事業勘定</a:t>
          </a:r>
          <a:r>
            <a:rPr kumimoji="1" lang="ja-JP" altLang="ja-JP" sz="1300" b="0" i="0" u="none" strike="noStrike" kern="0" cap="none" spc="0" normalizeH="0" baseline="0" noProof="0">
              <a:ln>
                <a:noFill/>
              </a:ln>
              <a:solidFill>
                <a:schemeClr val="tx1"/>
              </a:solidFill>
              <a:effectLst/>
              <a:uLnTx/>
              <a:uFillTx/>
              <a:latin typeface="ＭＳ Ｐゴシック" pitchFamily="50" charset="-128"/>
              <a:ea typeface="ＭＳ Ｐゴシック" pitchFamily="50" charset="-128"/>
              <a:cs typeface="+mn-cs"/>
            </a:rPr>
            <a:t>会計は</a:t>
          </a:r>
          <a:r>
            <a:rPr kumimoji="1" lang="ja-JP" altLang="en-US" sz="1300" b="0" i="0" u="none" strike="noStrike" kern="0" cap="none" spc="0" normalizeH="0" baseline="0" noProof="0">
              <a:ln>
                <a:noFill/>
              </a:ln>
              <a:solidFill>
                <a:schemeClr val="tx1"/>
              </a:solidFill>
              <a:effectLst/>
              <a:uLnTx/>
              <a:uFillTx/>
              <a:latin typeface="ＭＳ Ｐゴシック" pitchFamily="50" charset="-128"/>
              <a:ea typeface="ＭＳ Ｐゴシック" pitchFamily="50" charset="-128"/>
              <a:cs typeface="+mn-cs"/>
            </a:rPr>
            <a:t>累積赤字をかかえたままであったが、</a:t>
          </a:r>
          <a:r>
            <a:rPr kumimoji="1" lang="ja-JP" altLang="ja-JP" sz="1300" b="0" i="0" u="none" strike="noStrike" kern="0" cap="none" spc="0" normalizeH="0" baseline="0" noProof="0">
              <a:ln>
                <a:noFill/>
              </a:ln>
              <a:solidFill>
                <a:schemeClr val="tx1"/>
              </a:solidFill>
              <a:effectLst/>
              <a:uLnTx/>
              <a:uFillTx/>
              <a:latin typeface="ＭＳ Ｐゴシック" pitchFamily="50" charset="-128"/>
              <a:ea typeface="ＭＳ Ｐゴシック" pitchFamily="50" charset="-128"/>
              <a:cs typeface="+mn-cs"/>
            </a:rPr>
            <a:t>平成</a:t>
          </a:r>
          <a:r>
            <a:rPr kumimoji="1" lang="en-US" altLang="ja-JP" sz="1300" b="0" i="0" u="none" strike="noStrike" kern="0" cap="none" spc="0" normalizeH="0" baseline="0" noProof="0">
              <a:ln>
                <a:noFill/>
              </a:ln>
              <a:solidFill>
                <a:schemeClr val="tx1"/>
              </a:solidFill>
              <a:effectLst/>
              <a:uLnTx/>
              <a:uFillTx/>
              <a:latin typeface="ＭＳ Ｐゴシック" pitchFamily="50" charset="-128"/>
              <a:ea typeface="ＭＳ Ｐゴシック" pitchFamily="50" charset="-128"/>
              <a:cs typeface="+mn-cs"/>
            </a:rPr>
            <a:t>30</a:t>
          </a:r>
          <a:r>
            <a:rPr kumimoji="1" lang="ja-JP" altLang="ja-JP" sz="1300" b="0" i="0" u="none" strike="noStrike" kern="0" cap="none" spc="0" normalizeH="0" baseline="0" noProof="0">
              <a:ln>
                <a:noFill/>
              </a:ln>
              <a:solidFill>
                <a:schemeClr val="tx1"/>
              </a:solidFill>
              <a:effectLst/>
              <a:uLnTx/>
              <a:uFillTx/>
              <a:latin typeface="ＭＳ Ｐゴシック" pitchFamily="50" charset="-128"/>
              <a:ea typeface="ＭＳ Ｐゴシック" pitchFamily="50" charset="-128"/>
              <a:cs typeface="+mn-cs"/>
            </a:rPr>
            <a:t>年度からの県単位の保険制度に移行</a:t>
          </a:r>
          <a:r>
            <a:rPr kumimoji="1" lang="ja-JP" altLang="en-US" sz="1300" b="0" i="0" u="none" strike="noStrike" kern="0" cap="none" spc="0" normalizeH="0" baseline="0" noProof="0">
              <a:ln>
                <a:noFill/>
              </a:ln>
              <a:solidFill>
                <a:schemeClr val="tx1"/>
              </a:solidFill>
              <a:effectLst/>
              <a:uLnTx/>
              <a:uFillTx/>
              <a:latin typeface="ＭＳ Ｐゴシック" pitchFamily="50" charset="-128"/>
              <a:ea typeface="ＭＳ Ｐゴシック" pitchFamily="50" charset="-128"/>
              <a:cs typeface="+mn-cs"/>
            </a:rPr>
            <a:t>後、単年度黒字の見込みが立ったことから</a:t>
          </a:r>
          <a:r>
            <a:rPr kumimoji="1" lang="ja-JP" altLang="ja-JP" sz="1300" b="0" i="0" u="none" strike="noStrike" kern="0" cap="none" spc="0" normalizeH="0" baseline="0" noProof="0">
              <a:ln>
                <a:noFill/>
              </a:ln>
              <a:solidFill>
                <a:schemeClr val="tx1"/>
              </a:solidFill>
              <a:effectLst/>
              <a:uLnTx/>
              <a:uFillTx/>
              <a:latin typeface="ＭＳ Ｐゴシック" pitchFamily="50" charset="-128"/>
              <a:ea typeface="ＭＳ Ｐゴシック" pitchFamily="50" charset="-128"/>
              <a:cs typeface="+mn-cs"/>
            </a:rPr>
            <a:t>、</a:t>
          </a:r>
          <a:r>
            <a:rPr kumimoji="1" lang="ja-JP" altLang="en-US" sz="1300" b="0" i="0" u="none" strike="noStrike" kern="0" cap="none" spc="0" normalizeH="0" baseline="0" noProof="0">
              <a:ln>
                <a:noFill/>
              </a:ln>
              <a:solidFill>
                <a:schemeClr val="tx1"/>
              </a:solidFill>
              <a:effectLst/>
              <a:uLnTx/>
              <a:uFillTx/>
              <a:latin typeface="ＭＳ Ｐゴシック" pitchFamily="50" charset="-128"/>
              <a:ea typeface="ＭＳ Ｐゴシック" pitchFamily="50" charset="-128"/>
              <a:cs typeface="+mn-cs"/>
            </a:rPr>
            <a:t>令和元年度に累積</a:t>
          </a:r>
          <a:r>
            <a:rPr kumimoji="1" lang="ja-JP" altLang="ja-JP" sz="1300" b="0" i="0" u="none" strike="noStrike" kern="0" cap="none" spc="0" normalizeH="0" baseline="0" noProof="0">
              <a:ln>
                <a:noFill/>
              </a:ln>
              <a:solidFill>
                <a:schemeClr val="tx1"/>
              </a:solidFill>
              <a:effectLst/>
              <a:uLnTx/>
              <a:uFillTx/>
              <a:latin typeface="ＭＳ Ｐゴシック" pitchFamily="50" charset="-128"/>
              <a:ea typeface="ＭＳ Ｐゴシック" pitchFamily="50" charset="-128"/>
              <a:cs typeface="+mn-cs"/>
            </a:rPr>
            <a:t>赤字</a:t>
          </a:r>
          <a:r>
            <a:rPr kumimoji="1" lang="ja-JP" altLang="en-US" sz="1300" b="0" i="0" u="none" strike="noStrike" kern="0" cap="none" spc="0" normalizeH="0" baseline="0" noProof="0">
              <a:ln>
                <a:noFill/>
              </a:ln>
              <a:solidFill>
                <a:schemeClr val="tx1"/>
              </a:solidFill>
              <a:effectLst/>
              <a:uLnTx/>
              <a:uFillTx/>
              <a:latin typeface="ＭＳ Ｐゴシック" pitchFamily="50" charset="-128"/>
              <a:ea typeface="ＭＳ Ｐゴシック" pitchFamily="50" charset="-128"/>
              <a:cs typeface="+mn-cs"/>
            </a:rPr>
            <a:t>解消</a:t>
          </a:r>
          <a:r>
            <a:rPr kumimoji="1" lang="ja-JP" altLang="ja-JP" sz="1300" b="0" i="0" u="none" strike="noStrike" kern="0" cap="none" spc="0" normalizeH="0" baseline="0" noProof="0">
              <a:ln>
                <a:noFill/>
              </a:ln>
              <a:solidFill>
                <a:schemeClr val="tx1"/>
              </a:solidFill>
              <a:effectLst/>
              <a:uLnTx/>
              <a:uFillTx/>
              <a:latin typeface="ＭＳ Ｐゴシック" pitchFamily="50" charset="-128"/>
              <a:ea typeface="ＭＳ Ｐゴシック" pitchFamily="50" charset="-128"/>
              <a:cs typeface="+mn-cs"/>
            </a:rPr>
            <a:t>として財源を一般会計より繰出した。</a:t>
          </a:r>
          <a:r>
            <a:rPr kumimoji="1" lang="ja-JP" altLang="en-US" sz="1300" b="0" i="0" u="none" strike="noStrike" kern="0" cap="none" spc="0" normalizeH="0" baseline="0" noProof="0">
              <a:ln>
                <a:noFill/>
              </a:ln>
              <a:solidFill>
                <a:schemeClr val="tx1"/>
              </a:solidFill>
              <a:effectLst/>
              <a:uLnTx/>
              <a:uFillTx/>
              <a:latin typeface="ＭＳ Ｐゴシック" pitchFamily="50" charset="-128"/>
              <a:ea typeface="ＭＳ Ｐゴシック" pitchFamily="50" charset="-128"/>
              <a:cs typeface="+mn-cs"/>
            </a:rPr>
            <a:t>国保会計については、</a:t>
          </a:r>
          <a:r>
            <a:rPr kumimoji="1" lang="ja-JP" altLang="ja-JP" sz="1300" b="0" i="0" u="none" strike="noStrike" kern="0" cap="none" spc="0" normalizeH="0" baseline="0" noProof="0">
              <a:ln>
                <a:noFill/>
              </a:ln>
              <a:solidFill>
                <a:schemeClr val="tx1"/>
              </a:solidFill>
              <a:effectLst/>
              <a:uLnTx/>
              <a:uFillTx/>
              <a:latin typeface="ＭＳ Ｐゴシック" pitchFamily="50" charset="-128"/>
              <a:ea typeface="ＭＳ Ｐゴシック" pitchFamily="50" charset="-128"/>
              <a:cs typeface="+mn-cs"/>
            </a:rPr>
            <a:t>現在実施している健康診断の無料化や保健指導等を充実させ、病気の予防、早期発見、早期治療につなげ健康づくりを推進していき、より一層医療費の</a:t>
          </a:r>
          <a:r>
            <a:rPr kumimoji="1" lang="ja-JP" altLang="en-US" sz="1300" b="0" i="0" u="none" strike="noStrike" kern="0" cap="none" spc="0" normalizeH="0" baseline="0" noProof="0">
              <a:ln>
                <a:noFill/>
              </a:ln>
              <a:solidFill>
                <a:schemeClr val="tx1"/>
              </a:solidFill>
              <a:effectLst/>
              <a:uLnTx/>
              <a:uFillTx/>
              <a:latin typeface="ＭＳ Ｐゴシック" pitchFamily="50" charset="-128"/>
              <a:ea typeface="ＭＳ Ｐゴシック" pitchFamily="50" charset="-128"/>
              <a:cs typeface="+mn-cs"/>
            </a:rPr>
            <a:t>増加の抑制</a:t>
          </a:r>
          <a:r>
            <a:rPr kumimoji="1" lang="ja-JP" altLang="ja-JP" sz="1300" b="0" i="0" u="none" strike="noStrike" kern="0" cap="none" spc="0" normalizeH="0" baseline="0" noProof="0">
              <a:ln>
                <a:noFill/>
              </a:ln>
              <a:solidFill>
                <a:schemeClr val="tx1"/>
              </a:solidFill>
              <a:effectLst/>
              <a:uLnTx/>
              <a:uFillTx/>
              <a:latin typeface="ＭＳ Ｐゴシック" pitchFamily="50" charset="-128"/>
              <a:ea typeface="ＭＳ Ｐゴシック" pitchFamily="50" charset="-128"/>
              <a:cs typeface="+mn-cs"/>
            </a:rPr>
            <a:t>に努めていく。</a:t>
          </a:r>
          <a:endParaRPr kumimoji="1" lang="en-US" altLang="ja-JP" sz="1300" b="0" i="0" u="none" strike="noStrike" kern="0" cap="none" spc="0" normalizeH="0" baseline="0" noProof="0">
            <a:ln>
              <a:noFill/>
            </a:ln>
            <a:solidFill>
              <a:schemeClr val="tx1"/>
            </a:solidFill>
            <a:effectLst/>
            <a:uLnTx/>
            <a:uFillTx/>
            <a:latin typeface="ＭＳ Ｐゴシック" pitchFamily="50" charset="-128"/>
            <a:ea typeface="ＭＳ Ｐゴシック"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chemeClr val="tx1"/>
              </a:solidFill>
              <a:effectLst/>
              <a:uLnTx/>
              <a:uFillTx/>
              <a:latin typeface="ＭＳ Ｐゴシック" pitchFamily="50" charset="-128"/>
              <a:ea typeface="ＭＳ Ｐゴシック" pitchFamily="50" charset="-128"/>
              <a:cs typeface="+mn-cs"/>
            </a:rPr>
            <a:t>　なお、今後も各会計毎の適正な予算執行を行い、連結赤字とならないよう努める。</a:t>
          </a:r>
          <a:endParaRPr kumimoji="1" lang="ja-JP" altLang="en-US" sz="1300" b="0" i="0" u="none" strike="noStrike" kern="0" cap="none" spc="0" normalizeH="0" baseline="0" noProof="0">
            <a:ln>
              <a:noFill/>
            </a:ln>
            <a:solidFill>
              <a:schemeClr val="tx1"/>
            </a:solidFill>
            <a:effectLst/>
            <a:uLnTx/>
            <a:uFillTx/>
            <a:latin typeface="ＭＳ Ｐゴシック" pitchFamily="50" charset="-128"/>
            <a:ea typeface="ＭＳ Ｐゴシック" pitchFamily="50" charset="-128"/>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福岡県川崎町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昭和</a:t>
          </a:r>
          <a:r>
            <a:rPr kumimoji="1" lang="en-US"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50</a:t>
          </a:r>
          <a:r>
            <a:rPr kumimoji="1" lang="ja-JP"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年代に借入した</a:t>
          </a:r>
          <a:r>
            <a:rPr kumimoji="1" lang="ja-JP" altLang="en-US"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住宅新築資金等貸付事業特別</a:t>
          </a:r>
          <a:r>
            <a:rPr kumimoji="1" lang="ja-JP"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会計及び地域改善の元利償還金がほぼ終了し、平成</a:t>
          </a:r>
          <a:r>
            <a:rPr kumimoji="1" lang="en-US"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22</a:t>
          </a:r>
          <a:r>
            <a:rPr kumimoji="1" lang="ja-JP"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年度まで借入をしていた産炭地域開発事業の終息、平成</a:t>
          </a:r>
          <a:r>
            <a:rPr kumimoji="1" lang="en-US"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13</a:t>
          </a:r>
          <a:r>
            <a:rPr kumimoji="1" lang="ja-JP"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年度から</a:t>
          </a:r>
          <a:r>
            <a:rPr kumimoji="1" lang="ja-JP" altLang="en-US"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25</a:t>
          </a:r>
          <a:r>
            <a:rPr kumimoji="1" lang="ja-JP" altLang="en-US"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年度まで実施した</a:t>
          </a:r>
          <a:r>
            <a:rPr kumimoji="1" lang="ja-JP"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財政健全化計画による投資的事業の抑制により元利償還金の減に努めている。</a:t>
          </a:r>
          <a:endParaRPr kumimoji="1" lang="en-US"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　今後も、緊急度・住民ニーズを的確に把握した事業の取捨選択により、新発債発行の抑制に努める。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満期一括償還をしていないため、該当なし</a:t>
          </a:r>
          <a:r>
            <a:rPr kumimoji="1" lang="ja-JP" altLang="en-US"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福岡県川崎町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かがやけ川崎応援基金にふるさと納税約７億円、過疎地域自立促進特別事業基金に過疎対策事業債を約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千万円積み立てた一方、翔け子ども基金を小中学校の学力向上に要する費用等に約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百万円、かがやけ川崎応援基金をふるさと納税返礼品等にかかる経費に約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千万円、それぞれ取り崩した等により、基金全体としては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基金の使途の明確化を図るために、今後は財政調整基金を取り崩して施設整備基金等の特目基金を設置し積み立てていく予定。</a:t>
          </a:r>
          <a:endParaRPr kumimoji="1" lang="en-US"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かがやけ川崎応援基金：寄付金を財源として</a:t>
          </a:r>
          <a:r>
            <a:rPr kumimoji="0" lang="ja-JP"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寄附者の思いを反映した事業を推進し、多様な人々の参加による個性豊かで住みよいまちづくりに資する。</a:t>
          </a:r>
          <a:endParaRPr kumimoji="0" lang="en-US"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夢ある未来づくり基金：</a:t>
          </a:r>
          <a:r>
            <a:rPr kumimoji="0" lang="ja-JP"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川崎町民が将来の川崎町に夢がもてるように教育の推進と雇用の促進の資金にあてる</a:t>
          </a:r>
          <a:r>
            <a:rPr kumimoji="0" lang="ja-JP" altLang="en-US"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a:t>
          </a:r>
          <a:endParaRPr kumimoji="1" lang="en-US"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　翔け子ども基金：すべての町民が、地域社会の一員として心豊かな社会人となれるよう生涯を通じて自ら学ぶとともに、次世代を担う児童・生徒が</a:t>
          </a:r>
          <a:r>
            <a:rPr kumimoji="0" lang="en-US"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a:t>
          </a:r>
          <a:r>
            <a:rPr kumimoji="0" lang="ja-JP" altLang="en-US"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創造</a:t>
          </a:r>
          <a:endParaRPr kumimoji="0" lang="en-US"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　性</a:t>
          </a:r>
          <a:r>
            <a:rPr kumimoji="0" lang="ja-JP"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豊かに育つことができるまちづくりを行うための施策に要する経費の財源に充てる。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かがやけ川崎応援基金：</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ふるさと納税に対する</a:t>
          </a:r>
          <a:r>
            <a:rPr kumimoji="1"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返礼品等にかかる費用等に約</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５億８千万円を</a:t>
          </a:r>
          <a:r>
            <a:rPr kumimoji="1"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取り崩した</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一方、</a:t>
          </a:r>
          <a:r>
            <a:rPr kumimoji="1"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ふるさと納税約</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７</a:t>
          </a:r>
          <a:r>
            <a:rPr kumimoji="1"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３千万</a:t>
          </a:r>
          <a:r>
            <a:rPr kumimoji="1"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を積み立てた</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ことにより約１億５千万円増加。</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井堰維持管理基金：井堰管理事業実施に伴い取崩したことにより、２百万円の減少。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過疎地域自立促進特別事業基金：障がい児・子ども医療費等の事業実施に伴い取崩したことにより、２千８百万円の減少。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年度に特定目的基金を整理し、施設整備基金等を設置する一方で、基金数を整理、総数を減少させる。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百万円となっており、前年度から約</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220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百万円の増加となっている。</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令和２年度においては、連結決算が黒字により、約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百万円の積立を行ったことが要因。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これまでは、決算剰余金を将来の施設整備等に向け財政調整基金に積み立ててきたが、基金の使途の明確化を図るために、今後は財政調整基金を取り崩して施設整備基金等の特</a:t>
          </a:r>
          <a:r>
            <a:rPr kumimoji="1" lang="ja-JP" altLang="en-US"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定目的</a:t>
          </a:r>
          <a:r>
            <a:rPr kumimoji="1" lang="ja-JP"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基金を設置し積み立てていく予定。</a:t>
          </a:r>
          <a:endParaRPr kumimoji="1" lang="en-US"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運用益による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地方債の償還計画を踏まえ、令和５年度までに２億円程度を積立予定。</a:t>
          </a:r>
          <a:endParaRPr kumimoji="1" lang="en-US"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福岡県川崎町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将来負担額の大半を占めているのが、「一般会計等に係る地方債の現在高」である。現在、長期計画にもとづく継続的な公営住宅建設事業が実施されているため、他の投資的事業とのバランスを常に分析し、引き続き新発債の抑制に努める。</a:t>
          </a:r>
          <a:endParaRPr kumimoji="1" lang="en-US"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　また、一般廃棄物処理施設建設事業による広域への負担金の増加が見込まれるため、今後は更なる事業実施の適正化を図ることと、団塊世代の大量退職による新規職員採用の補充を抑制し、将来の負担を少しでも軽減できるように努める。</a:t>
          </a: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12580403</v>
      </c>
      <c r="BO4" s="426"/>
      <c r="BP4" s="426"/>
      <c r="BQ4" s="426"/>
      <c r="BR4" s="426"/>
      <c r="BS4" s="426"/>
      <c r="BT4" s="426"/>
      <c r="BU4" s="427"/>
      <c r="BV4" s="425">
        <v>12469901</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1</v>
      </c>
      <c r="CU4" s="610"/>
      <c r="CV4" s="610"/>
      <c r="CW4" s="610"/>
      <c r="CX4" s="610"/>
      <c r="CY4" s="610"/>
      <c r="CZ4" s="610"/>
      <c r="DA4" s="611"/>
      <c r="DB4" s="609">
        <v>0.8</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12523221</v>
      </c>
      <c r="BO5" s="431"/>
      <c r="BP5" s="431"/>
      <c r="BQ5" s="431"/>
      <c r="BR5" s="431"/>
      <c r="BS5" s="431"/>
      <c r="BT5" s="431"/>
      <c r="BU5" s="432"/>
      <c r="BV5" s="430">
        <v>12401459</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96.1</v>
      </c>
      <c r="CU5" s="401"/>
      <c r="CV5" s="401"/>
      <c r="CW5" s="401"/>
      <c r="CX5" s="401"/>
      <c r="CY5" s="401"/>
      <c r="CZ5" s="401"/>
      <c r="DA5" s="402"/>
      <c r="DB5" s="400">
        <v>97.4</v>
      </c>
      <c r="DC5" s="401"/>
      <c r="DD5" s="401"/>
      <c r="DE5" s="401"/>
      <c r="DF5" s="401"/>
      <c r="DG5" s="401"/>
      <c r="DH5" s="401"/>
      <c r="DI5" s="402"/>
      <c r="DJ5" s="186"/>
      <c r="DK5" s="186"/>
      <c r="DL5" s="186"/>
      <c r="DM5" s="186"/>
      <c r="DN5" s="186"/>
      <c r="DO5" s="186"/>
    </row>
    <row r="6" spans="1:119" ht="18.75" customHeight="1" x14ac:dyDescent="0.15">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102</v>
      </c>
      <c r="AV6" s="488"/>
      <c r="AW6" s="488"/>
      <c r="AX6" s="488"/>
      <c r="AY6" s="410" t="s">
        <v>103</v>
      </c>
      <c r="AZ6" s="411"/>
      <c r="BA6" s="411"/>
      <c r="BB6" s="411"/>
      <c r="BC6" s="411"/>
      <c r="BD6" s="411"/>
      <c r="BE6" s="411"/>
      <c r="BF6" s="411"/>
      <c r="BG6" s="411"/>
      <c r="BH6" s="411"/>
      <c r="BI6" s="411"/>
      <c r="BJ6" s="411"/>
      <c r="BK6" s="411"/>
      <c r="BL6" s="411"/>
      <c r="BM6" s="412"/>
      <c r="BN6" s="430">
        <v>57182</v>
      </c>
      <c r="BO6" s="431"/>
      <c r="BP6" s="431"/>
      <c r="BQ6" s="431"/>
      <c r="BR6" s="431"/>
      <c r="BS6" s="431"/>
      <c r="BT6" s="431"/>
      <c r="BU6" s="432"/>
      <c r="BV6" s="430">
        <v>68442</v>
      </c>
      <c r="BW6" s="431"/>
      <c r="BX6" s="431"/>
      <c r="BY6" s="431"/>
      <c r="BZ6" s="431"/>
      <c r="CA6" s="431"/>
      <c r="CB6" s="431"/>
      <c r="CC6" s="432"/>
      <c r="CD6" s="439" t="s">
        <v>104</v>
      </c>
      <c r="CE6" s="440"/>
      <c r="CF6" s="440"/>
      <c r="CG6" s="440"/>
      <c r="CH6" s="440"/>
      <c r="CI6" s="440"/>
      <c r="CJ6" s="440"/>
      <c r="CK6" s="440"/>
      <c r="CL6" s="440"/>
      <c r="CM6" s="440"/>
      <c r="CN6" s="440"/>
      <c r="CO6" s="440"/>
      <c r="CP6" s="440"/>
      <c r="CQ6" s="440"/>
      <c r="CR6" s="440"/>
      <c r="CS6" s="441"/>
      <c r="CT6" s="583">
        <v>99.2</v>
      </c>
      <c r="CU6" s="584"/>
      <c r="CV6" s="584"/>
      <c r="CW6" s="584"/>
      <c r="CX6" s="584"/>
      <c r="CY6" s="584"/>
      <c r="CZ6" s="584"/>
      <c r="DA6" s="585"/>
      <c r="DB6" s="583">
        <v>100.8</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105</v>
      </c>
      <c r="AN7" s="404"/>
      <c r="AO7" s="404"/>
      <c r="AP7" s="404"/>
      <c r="AQ7" s="404"/>
      <c r="AR7" s="404"/>
      <c r="AS7" s="404"/>
      <c r="AT7" s="405"/>
      <c r="AU7" s="487" t="s">
        <v>106</v>
      </c>
      <c r="AV7" s="488"/>
      <c r="AW7" s="488"/>
      <c r="AX7" s="488"/>
      <c r="AY7" s="410" t="s">
        <v>107</v>
      </c>
      <c r="AZ7" s="411"/>
      <c r="BA7" s="411"/>
      <c r="BB7" s="411"/>
      <c r="BC7" s="411"/>
      <c r="BD7" s="411"/>
      <c r="BE7" s="411"/>
      <c r="BF7" s="411"/>
      <c r="BG7" s="411"/>
      <c r="BH7" s="411"/>
      <c r="BI7" s="411"/>
      <c r="BJ7" s="411"/>
      <c r="BK7" s="411"/>
      <c r="BL7" s="411"/>
      <c r="BM7" s="412"/>
      <c r="BN7" s="430">
        <v>5489</v>
      </c>
      <c r="BO7" s="431"/>
      <c r="BP7" s="431"/>
      <c r="BQ7" s="431"/>
      <c r="BR7" s="431"/>
      <c r="BS7" s="431"/>
      <c r="BT7" s="431"/>
      <c r="BU7" s="432"/>
      <c r="BV7" s="430">
        <v>29110</v>
      </c>
      <c r="BW7" s="431"/>
      <c r="BX7" s="431"/>
      <c r="BY7" s="431"/>
      <c r="BZ7" s="431"/>
      <c r="CA7" s="431"/>
      <c r="CB7" s="431"/>
      <c r="CC7" s="432"/>
      <c r="CD7" s="439" t="s">
        <v>108</v>
      </c>
      <c r="CE7" s="440"/>
      <c r="CF7" s="440"/>
      <c r="CG7" s="440"/>
      <c r="CH7" s="440"/>
      <c r="CI7" s="440"/>
      <c r="CJ7" s="440"/>
      <c r="CK7" s="440"/>
      <c r="CL7" s="440"/>
      <c r="CM7" s="440"/>
      <c r="CN7" s="440"/>
      <c r="CO7" s="440"/>
      <c r="CP7" s="440"/>
      <c r="CQ7" s="440"/>
      <c r="CR7" s="440"/>
      <c r="CS7" s="441"/>
      <c r="CT7" s="430">
        <v>5021476</v>
      </c>
      <c r="CU7" s="431"/>
      <c r="CV7" s="431"/>
      <c r="CW7" s="431"/>
      <c r="CX7" s="431"/>
      <c r="CY7" s="431"/>
      <c r="CZ7" s="431"/>
      <c r="DA7" s="432"/>
      <c r="DB7" s="430">
        <v>4873252</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109</v>
      </c>
      <c r="AN8" s="404"/>
      <c r="AO8" s="404"/>
      <c r="AP8" s="404"/>
      <c r="AQ8" s="404"/>
      <c r="AR8" s="404"/>
      <c r="AS8" s="404"/>
      <c r="AT8" s="405"/>
      <c r="AU8" s="487" t="s">
        <v>110</v>
      </c>
      <c r="AV8" s="488"/>
      <c r="AW8" s="488"/>
      <c r="AX8" s="488"/>
      <c r="AY8" s="410" t="s">
        <v>111</v>
      </c>
      <c r="AZ8" s="411"/>
      <c r="BA8" s="411"/>
      <c r="BB8" s="411"/>
      <c r="BC8" s="411"/>
      <c r="BD8" s="411"/>
      <c r="BE8" s="411"/>
      <c r="BF8" s="411"/>
      <c r="BG8" s="411"/>
      <c r="BH8" s="411"/>
      <c r="BI8" s="411"/>
      <c r="BJ8" s="411"/>
      <c r="BK8" s="411"/>
      <c r="BL8" s="411"/>
      <c r="BM8" s="412"/>
      <c r="BN8" s="430">
        <v>51693</v>
      </c>
      <c r="BO8" s="431"/>
      <c r="BP8" s="431"/>
      <c r="BQ8" s="431"/>
      <c r="BR8" s="431"/>
      <c r="BS8" s="431"/>
      <c r="BT8" s="431"/>
      <c r="BU8" s="432"/>
      <c r="BV8" s="430">
        <v>39332</v>
      </c>
      <c r="BW8" s="431"/>
      <c r="BX8" s="431"/>
      <c r="BY8" s="431"/>
      <c r="BZ8" s="431"/>
      <c r="CA8" s="431"/>
      <c r="CB8" s="431"/>
      <c r="CC8" s="432"/>
      <c r="CD8" s="439" t="s">
        <v>112</v>
      </c>
      <c r="CE8" s="440"/>
      <c r="CF8" s="440"/>
      <c r="CG8" s="440"/>
      <c r="CH8" s="440"/>
      <c r="CI8" s="440"/>
      <c r="CJ8" s="440"/>
      <c r="CK8" s="440"/>
      <c r="CL8" s="440"/>
      <c r="CM8" s="440"/>
      <c r="CN8" s="440"/>
      <c r="CO8" s="440"/>
      <c r="CP8" s="440"/>
      <c r="CQ8" s="440"/>
      <c r="CR8" s="440"/>
      <c r="CS8" s="441"/>
      <c r="CT8" s="543">
        <v>0.31</v>
      </c>
      <c r="CU8" s="544"/>
      <c r="CV8" s="544"/>
      <c r="CW8" s="544"/>
      <c r="CX8" s="544"/>
      <c r="CY8" s="544"/>
      <c r="CZ8" s="544"/>
      <c r="DA8" s="545"/>
      <c r="DB8" s="543">
        <v>0.31</v>
      </c>
      <c r="DC8" s="544"/>
      <c r="DD8" s="544"/>
      <c r="DE8" s="544"/>
      <c r="DF8" s="544"/>
      <c r="DG8" s="544"/>
      <c r="DH8" s="544"/>
      <c r="DI8" s="545"/>
      <c r="DJ8" s="186"/>
      <c r="DK8" s="186"/>
      <c r="DL8" s="186"/>
      <c r="DM8" s="186"/>
      <c r="DN8" s="186"/>
      <c r="DO8" s="186"/>
    </row>
    <row r="9" spans="1:119" ht="18.75" customHeight="1" thickBot="1" x14ac:dyDescent="0.2">
      <c r="A9" s="187"/>
      <c r="B9" s="572" t="s">
        <v>113</v>
      </c>
      <c r="C9" s="573"/>
      <c r="D9" s="573"/>
      <c r="E9" s="573"/>
      <c r="F9" s="573"/>
      <c r="G9" s="573"/>
      <c r="H9" s="573"/>
      <c r="I9" s="573"/>
      <c r="J9" s="573"/>
      <c r="K9" s="493"/>
      <c r="L9" s="574" t="s">
        <v>114</v>
      </c>
      <c r="M9" s="575"/>
      <c r="N9" s="575"/>
      <c r="O9" s="575"/>
      <c r="P9" s="575"/>
      <c r="Q9" s="576"/>
      <c r="R9" s="577">
        <v>15176</v>
      </c>
      <c r="S9" s="578"/>
      <c r="T9" s="578"/>
      <c r="U9" s="578"/>
      <c r="V9" s="579"/>
      <c r="W9" s="509" t="s">
        <v>115</v>
      </c>
      <c r="X9" s="510"/>
      <c r="Y9" s="510"/>
      <c r="Z9" s="510"/>
      <c r="AA9" s="510"/>
      <c r="AB9" s="510"/>
      <c r="AC9" s="510"/>
      <c r="AD9" s="510"/>
      <c r="AE9" s="510"/>
      <c r="AF9" s="510"/>
      <c r="AG9" s="510"/>
      <c r="AH9" s="510"/>
      <c r="AI9" s="510"/>
      <c r="AJ9" s="510"/>
      <c r="AK9" s="510"/>
      <c r="AL9" s="580"/>
      <c r="AM9" s="499" t="s">
        <v>116</v>
      </c>
      <c r="AN9" s="404"/>
      <c r="AO9" s="404"/>
      <c r="AP9" s="404"/>
      <c r="AQ9" s="404"/>
      <c r="AR9" s="404"/>
      <c r="AS9" s="404"/>
      <c r="AT9" s="405"/>
      <c r="AU9" s="487" t="s">
        <v>117</v>
      </c>
      <c r="AV9" s="488"/>
      <c r="AW9" s="488"/>
      <c r="AX9" s="488"/>
      <c r="AY9" s="410" t="s">
        <v>118</v>
      </c>
      <c r="AZ9" s="411"/>
      <c r="BA9" s="411"/>
      <c r="BB9" s="411"/>
      <c r="BC9" s="411"/>
      <c r="BD9" s="411"/>
      <c r="BE9" s="411"/>
      <c r="BF9" s="411"/>
      <c r="BG9" s="411"/>
      <c r="BH9" s="411"/>
      <c r="BI9" s="411"/>
      <c r="BJ9" s="411"/>
      <c r="BK9" s="411"/>
      <c r="BL9" s="411"/>
      <c r="BM9" s="412"/>
      <c r="BN9" s="430">
        <v>12361</v>
      </c>
      <c r="BO9" s="431"/>
      <c r="BP9" s="431"/>
      <c r="BQ9" s="431"/>
      <c r="BR9" s="431"/>
      <c r="BS9" s="431"/>
      <c r="BT9" s="431"/>
      <c r="BU9" s="432"/>
      <c r="BV9" s="430">
        <v>-307139</v>
      </c>
      <c r="BW9" s="431"/>
      <c r="BX9" s="431"/>
      <c r="BY9" s="431"/>
      <c r="BZ9" s="431"/>
      <c r="CA9" s="431"/>
      <c r="CB9" s="431"/>
      <c r="CC9" s="432"/>
      <c r="CD9" s="439" t="s">
        <v>119</v>
      </c>
      <c r="CE9" s="440"/>
      <c r="CF9" s="440"/>
      <c r="CG9" s="440"/>
      <c r="CH9" s="440"/>
      <c r="CI9" s="440"/>
      <c r="CJ9" s="440"/>
      <c r="CK9" s="440"/>
      <c r="CL9" s="440"/>
      <c r="CM9" s="440"/>
      <c r="CN9" s="440"/>
      <c r="CO9" s="440"/>
      <c r="CP9" s="440"/>
      <c r="CQ9" s="440"/>
      <c r="CR9" s="440"/>
      <c r="CS9" s="441"/>
      <c r="CT9" s="400">
        <v>19.5</v>
      </c>
      <c r="CU9" s="401"/>
      <c r="CV9" s="401"/>
      <c r="CW9" s="401"/>
      <c r="CX9" s="401"/>
      <c r="CY9" s="401"/>
      <c r="CZ9" s="401"/>
      <c r="DA9" s="402"/>
      <c r="DB9" s="400">
        <v>18.7</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120</v>
      </c>
      <c r="M10" s="404"/>
      <c r="N10" s="404"/>
      <c r="O10" s="404"/>
      <c r="P10" s="404"/>
      <c r="Q10" s="405"/>
      <c r="R10" s="406">
        <v>16789</v>
      </c>
      <c r="S10" s="407"/>
      <c r="T10" s="407"/>
      <c r="U10" s="407"/>
      <c r="V10" s="409"/>
      <c r="W10" s="581"/>
      <c r="X10" s="392"/>
      <c r="Y10" s="392"/>
      <c r="Z10" s="392"/>
      <c r="AA10" s="392"/>
      <c r="AB10" s="392"/>
      <c r="AC10" s="392"/>
      <c r="AD10" s="392"/>
      <c r="AE10" s="392"/>
      <c r="AF10" s="392"/>
      <c r="AG10" s="392"/>
      <c r="AH10" s="392"/>
      <c r="AI10" s="392"/>
      <c r="AJ10" s="392"/>
      <c r="AK10" s="392"/>
      <c r="AL10" s="582"/>
      <c r="AM10" s="499" t="s">
        <v>121</v>
      </c>
      <c r="AN10" s="404"/>
      <c r="AO10" s="404"/>
      <c r="AP10" s="404"/>
      <c r="AQ10" s="404"/>
      <c r="AR10" s="404"/>
      <c r="AS10" s="404"/>
      <c r="AT10" s="405"/>
      <c r="AU10" s="487" t="s">
        <v>122</v>
      </c>
      <c r="AV10" s="488"/>
      <c r="AW10" s="488"/>
      <c r="AX10" s="488"/>
      <c r="AY10" s="410" t="s">
        <v>123</v>
      </c>
      <c r="AZ10" s="411"/>
      <c r="BA10" s="411"/>
      <c r="BB10" s="411"/>
      <c r="BC10" s="411"/>
      <c r="BD10" s="411"/>
      <c r="BE10" s="411"/>
      <c r="BF10" s="411"/>
      <c r="BG10" s="411"/>
      <c r="BH10" s="411"/>
      <c r="BI10" s="411"/>
      <c r="BJ10" s="411"/>
      <c r="BK10" s="411"/>
      <c r="BL10" s="411"/>
      <c r="BM10" s="412"/>
      <c r="BN10" s="430">
        <v>222430</v>
      </c>
      <c r="BO10" s="431"/>
      <c r="BP10" s="431"/>
      <c r="BQ10" s="431"/>
      <c r="BR10" s="431"/>
      <c r="BS10" s="431"/>
      <c r="BT10" s="431"/>
      <c r="BU10" s="432"/>
      <c r="BV10" s="430">
        <v>250230</v>
      </c>
      <c r="BW10" s="431"/>
      <c r="BX10" s="431"/>
      <c r="BY10" s="431"/>
      <c r="BZ10" s="431"/>
      <c r="CA10" s="431"/>
      <c r="CB10" s="431"/>
      <c r="CC10" s="432"/>
      <c r="CD10" s="191" t="s">
        <v>124</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125</v>
      </c>
      <c r="M11" s="477"/>
      <c r="N11" s="477"/>
      <c r="O11" s="477"/>
      <c r="P11" s="477"/>
      <c r="Q11" s="478"/>
      <c r="R11" s="569" t="s">
        <v>126</v>
      </c>
      <c r="S11" s="570"/>
      <c r="T11" s="570"/>
      <c r="U11" s="570"/>
      <c r="V11" s="571"/>
      <c r="W11" s="581"/>
      <c r="X11" s="392"/>
      <c r="Y11" s="392"/>
      <c r="Z11" s="392"/>
      <c r="AA11" s="392"/>
      <c r="AB11" s="392"/>
      <c r="AC11" s="392"/>
      <c r="AD11" s="392"/>
      <c r="AE11" s="392"/>
      <c r="AF11" s="392"/>
      <c r="AG11" s="392"/>
      <c r="AH11" s="392"/>
      <c r="AI11" s="392"/>
      <c r="AJ11" s="392"/>
      <c r="AK11" s="392"/>
      <c r="AL11" s="582"/>
      <c r="AM11" s="499" t="s">
        <v>127</v>
      </c>
      <c r="AN11" s="404"/>
      <c r="AO11" s="404"/>
      <c r="AP11" s="404"/>
      <c r="AQ11" s="404"/>
      <c r="AR11" s="404"/>
      <c r="AS11" s="404"/>
      <c r="AT11" s="405"/>
      <c r="AU11" s="487" t="s">
        <v>128</v>
      </c>
      <c r="AV11" s="488"/>
      <c r="AW11" s="488"/>
      <c r="AX11" s="488"/>
      <c r="AY11" s="410" t="s">
        <v>129</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2710</v>
      </c>
      <c r="BW11" s="431"/>
      <c r="BX11" s="431"/>
      <c r="BY11" s="431"/>
      <c r="BZ11" s="431"/>
      <c r="CA11" s="431"/>
      <c r="CB11" s="431"/>
      <c r="CC11" s="432"/>
      <c r="CD11" s="439" t="s">
        <v>130</v>
      </c>
      <c r="CE11" s="440"/>
      <c r="CF11" s="440"/>
      <c r="CG11" s="440"/>
      <c r="CH11" s="440"/>
      <c r="CI11" s="440"/>
      <c r="CJ11" s="440"/>
      <c r="CK11" s="440"/>
      <c r="CL11" s="440"/>
      <c r="CM11" s="440"/>
      <c r="CN11" s="440"/>
      <c r="CO11" s="440"/>
      <c r="CP11" s="440"/>
      <c r="CQ11" s="440"/>
      <c r="CR11" s="440"/>
      <c r="CS11" s="441"/>
      <c r="CT11" s="543" t="s">
        <v>131</v>
      </c>
      <c r="CU11" s="544"/>
      <c r="CV11" s="544"/>
      <c r="CW11" s="544"/>
      <c r="CX11" s="544"/>
      <c r="CY11" s="544"/>
      <c r="CZ11" s="544"/>
      <c r="DA11" s="545"/>
      <c r="DB11" s="543" t="s">
        <v>132</v>
      </c>
      <c r="DC11" s="544"/>
      <c r="DD11" s="544"/>
      <c r="DE11" s="544"/>
      <c r="DF11" s="544"/>
      <c r="DG11" s="544"/>
      <c r="DH11" s="544"/>
      <c r="DI11" s="545"/>
      <c r="DJ11" s="186"/>
      <c r="DK11" s="186"/>
      <c r="DL11" s="186"/>
      <c r="DM11" s="186"/>
      <c r="DN11" s="186"/>
      <c r="DO11" s="186"/>
    </row>
    <row r="12" spans="1:119" ht="18.75" customHeight="1" x14ac:dyDescent="0.15">
      <c r="A12" s="187"/>
      <c r="B12" s="546" t="s">
        <v>133</v>
      </c>
      <c r="C12" s="547"/>
      <c r="D12" s="547"/>
      <c r="E12" s="547"/>
      <c r="F12" s="547"/>
      <c r="G12" s="547"/>
      <c r="H12" s="547"/>
      <c r="I12" s="547"/>
      <c r="J12" s="547"/>
      <c r="K12" s="548"/>
      <c r="L12" s="555" t="s">
        <v>134</v>
      </c>
      <c r="M12" s="556"/>
      <c r="N12" s="556"/>
      <c r="O12" s="556"/>
      <c r="P12" s="556"/>
      <c r="Q12" s="557"/>
      <c r="R12" s="558">
        <v>16173</v>
      </c>
      <c r="S12" s="559"/>
      <c r="T12" s="559"/>
      <c r="U12" s="559"/>
      <c r="V12" s="560"/>
      <c r="W12" s="561" t="s">
        <v>1</v>
      </c>
      <c r="X12" s="488"/>
      <c r="Y12" s="488"/>
      <c r="Z12" s="488"/>
      <c r="AA12" s="488"/>
      <c r="AB12" s="562"/>
      <c r="AC12" s="563" t="s">
        <v>135</v>
      </c>
      <c r="AD12" s="564"/>
      <c r="AE12" s="564"/>
      <c r="AF12" s="564"/>
      <c r="AG12" s="565"/>
      <c r="AH12" s="563" t="s">
        <v>136</v>
      </c>
      <c r="AI12" s="564"/>
      <c r="AJ12" s="564"/>
      <c r="AK12" s="564"/>
      <c r="AL12" s="566"/>
      <c r="AM12" s="499" t="s">
        <v>137</v>
      </c>
      <c r="AN12" s="404"/>
      <c r="AO12" s="404"/>
      <c r="AP12" s="404"/>
      <c r="AQ12" s="404"/>
      <c r="AR12" s="404"/>
      <c r="AS12" s="404"/>
      <c r="AT12" s="405"/>
      <c r="AU12" s="487" t="s">
        <v>138</v>
      </c>
      <c r="AV12" s="488"/>
      <c r="AW12" s="488"/>
      <c r="AX12" s="488"/>
      <c r="AY12" s="410" t="s">
        <v>139</v>
      </c>
      <c r="AZ12" s="411"/>
      <c r="BA12" s="411"/>
      <c r="BB12" s="411"/>
      <c r="BC12" s="411"/>
      <c r="BD12" s="411"/>
      <c r="BE12" s="411"/>
      <c r="BF12" s="411"/>
      <c r="BG12" s="411"/>
      <c r="BH12" s="411"/>
      <c r="BI12" s="411"/>
      <c r="BJ12" s="411"/>
      <c r="BK12" s="411"/>
      <c r="BL12" s="411"/>
      <c r="BM12" s="412"/>
      <c r="BN12" s="430">
        <v>0</v>
      </c>
      <c r="BO12" s="431"/>
      <c r="BP12" s="431"/>
      <c r="BQ12" s="431"/>
      <c r="BR12" s="431"/>
      <c r="BS12" s="431"/>
      <c r="BT12" s="431"/>
      <c r="BU12" s="432"/>
      <c r="BV12" s="430">
        <v>524956</v>
      </c>
      <c r="BW12" s="431"/>
      <c r="BX12" s="431"/>
      <c r="BY12" s="431"/>
      <c r="BZ12" s="431"/>
      <c r="CA12" s="431"/>
      <c r="CB12" s="431"/>
      <c r="CC12" s="432"/>
      <c r="CD12" s="439" t="s">
        <v>140</v>
      </c>
      <c r="CE12" s="440"/>
      <c r="CF12" s="440"/>
      <c r="CG12" s="440"/>
      <c r="CH12" s="440"/>
      <c r="CI12" s="440"/>
      <c r="CJ12" s="440"/>
      <c r="CK12" s="440"/>
      <c r="CL12" s="440"/>
      <c r="CM12" s="440"/>
      <c r="CN12" s="440"/>
      <c r="CO12" s="440"/>
      <c r="CP12" s="440"/>
      <c r="CQ12" s="440"/>
      <c r="CR12" s="440"/>
      <c r="CS12" s="441"/>
      <c r="CT12" s="543" t="s">
        <v>141</v>
      </c>
      <c r="CU12" s="544"/>
      <c r="CV12" s="544"/>
      <c r="CW12" s="544"/>
      <c r="CX12" s="544"/>
      <c r="CY12" s="544"/>
      <c r="CZ12" s="544"/>
      <c r="DA12" s="545"/>
      <c r="DB12" s="543" t="s">
        <v>142</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143</v>
      </c>
      <c r="N13" s="531"/>
      <c r="O13" s="531"/>
      <c r="P13" s="531"/>
      <c r="Q13" s="532"/>
      <c r="R13" s="533">
        <v>16061</v>
      </c>
      <c r="S13" s="534"/>
      <c r="T13" s="534"/>
      <c r="U13" s="534"/>
      <c r="V13" s="535"/>
      <c r="W13" s="521" t="s">
        <v>144</v>
      </c>
      <c r="X13" s="443"/>
      <c r="Y13" s="443"/>
      <c r="Z13" s="443"/>
      <c r="AA13" s="443"/>
      <c r="AB13" s="444"/>
      <c r="AC13" s="406">
        <v>150</v>
      </c>
      <c r="AD13" s="407"/>
      <c r="AE13" s="407"/>
      <c r="AF13" s="407"/>
      <c r="AG13" s="408"/>
      <c r="AH13" s="406">
        <v>162</v>
      </c>
      <c r="AI13" s="407"/>
      <c r="AJ13" s="407"/>
      <c r="AK13" s="407"/>
      <c r="AL13" s="409"/>
      <c r="AM13" s="499" t="s">
        <v>145</v>
      </c>
      <c r="AN13" s="404"/>
      <c r="AO13" s="404"/>
      <c r="AP13" s="404"/>
      <c r="AQ13" s="404"/>
      <c r="AR13" s="404"/>
      <c r="AS13" s="404"/>
      <c r="AT13" s="405"/>
      <c r="AU13" s="487" t="s">
        <v>110</v>
      </c>
      <c r="AV13" s="488"/>
      <c r="AW13" s="488"/>
      <c r="AX13" s="488"/>
      <c r="AY13" s="410" t="s">
        <v>146</v>
      </c>
      <c r="AZ13" s="411"/>
      <c r="BA13" s="411"/>
      <c r="BB13" s="411"/>
      <c r="BC13" s="411"/>
      <c r="BD13" s="411"/>
      <c r="BE13" s="411"/>
      <c r="BF13" s="411"/>
      <c r="BG13" s="411"/>
      <c r="BH13" s="411"/>
      <c r="BI13" s="411"/>
      <c r="BJ13" s="411"/>
      <c r="BK13" s="411"/>
      <c r="BL13" s="411"/>
      <c r="BM13" s="412"/>
      <c r="BN13" s="430">
        <v>234791</v>
      </c>
      <c r="BO13" s="431"/>
      <c r="BP13" s="431"/>
      <c r="BQ13" s="431"/>
      <c r="BR13" s="431"/>
      <c r="BS13" s="431"/>
      <c r="BT13" s="431"/>
      <c r="BU13" s="432"/>
      <c r="BV13" s="430">
        <v>-579155</v>
      </c>
      <c r="BW13" s="431"/>
      <c r="BX13" s="431"/>
      <c r="BY13" s="431"/>
      <c r="BZ13" s="431"/>
      <c r="CA13" s="431"/>
      <c r="CB13" s="431"/>
      <c r="CC13" s="432"/>
      <c r="CD13" s="439" t="s">
        <v>147</v>
      </c>
      <c r="CE13" s="440"/>
      <c r="CF13" s="440"/>
      <c r="CG13" s="440"/>
      <c r="CH13" s="440"/>
      <c r="CI13" s="440"/>
      <c r="CJ13" s="440"/>
      <c r="CK13" s="440"/>
      <c r="CL13" s="440"/>
      <c r="CM13" s="440"/>
      <c r="CN13" s="440"/>
      <c r="CO13" s="440"/>
      <c r="CP13" s="440"/>
      <c r="CQ13" s="440"/>
      <c r="CR13" s="440"/>
      <c r="CS13" s="441"/>
      <c r="CT13" s="400">
        <v>8.6999999999999993</v>
      </c>
      <c r="CU13" s="401"/>
      <c r="CV13" s="401"/>
      <c r="CW13" s="401"/>
      <c r="CX13" s="401"/>
      <c r="CY13" s="401"/>
      <c r="CZ13" s="401"/>
      <c r="DA13" s="402"/>
      <c r="DB13" s="400">
        <v>8.6</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148</v>
      </c>
      <c r="M14" s="567"/>
      <c r="N14" s="567"/>
      <c r="O14" s="567"/>
      <c r="P14" s="567"/>
      <c r="Q14" s="568"/>
      <c r="R14" s="533">
        <v>16434</v>
      </c>
      <c r="S14" s="534"/>
      <c r="T14" s="534"/>
      <c r="U14" s="534"/>
      <c r="V14" s="535"/>
      <c r="W14" s="536"/>
      <c r="X14" s="446"/>
      <c r="Y14" s="446"/>
      <c r="Z14" s="446"/>
      <c r="AA14" s="446"/>
      <c r="AB14" s="447"/>
      <c r="AC14" s="526">
        <v>2.5</v>
      </c>
      <c r="AD14" s="527"/>
      <c r="AE14" s="527"/>
      <c r="AF14" s="527"/>
      <c r="AG14" s="528"/>
      <c r="AH14" s="526">
        <v>2.6</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149</v>
      </c>
      <c r="CE14" s="437"/>
      <c r="CF14" s="437"/>
      <c r="CG14" s="437"/>
      <c r="CH14" s="437"/>
      <c r="CI14" s="437"/>
      <c r="CJ14" s="437"/>
      <c r="CK14" s="437"/>
      <c r="CL14" s="437"/>
      <c r="CM14" s="437"/>
      <c r="CN14" s="437"/>
      <c r="CO14" s="437"/>
      <c r="CP14" s="437"/>
      <c r="CQ14" s="437"/>
      <c r="CR14" s="437"/>
      <c r="CS14" s="438"/>
      <c r="CT14" s="537">
        <v>62.2</v>
      </c>
      <c r="CU14" s="538"/>
      <c r="CV14" s="538"/>
      <c r="CW14" s="538"/>
      <c r="CX14" s="538"/>
      <c r="CY14" s="538"/>
      <c r="CZ14" s="538"/>
      <c r="DA14" s="539"/>
      <c r="DB14" s="537">
        <v>74.3</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150</v>
      </c>
      <c r="N15" s="531"/>
      <c r="O15" s="531"/>
      <c r="P15" s="531"/>
      <c r="Q15" s="532"/>
      <c r="R15" s="533">
        <v>16314</v>
      </c>
      <c r="S15" s="534"/>
      <c r="T15" s="534"/>
      <c r="U15" s="534"/>
      <c r="V15" s="535"/>
      <c r="W15" s="521" t="s">
        <v>151</v>
      </c>
      <c r="X15" s="443"/>
      <c r="Y15" s="443"/>
      <c r="Z15" s="443"/>
      <c r="AA15" s="443"/>
      <c r="AB15" s="444"/>
      <c r="AC15" s="406">
        <v>1585</v>
      </c>
      <c r="AD15" s="407"/>
      <c r="AE15" s="407"/>
      <c r="AF15" s="407"/>
      <c r="AG15" s="408"/>
      <c r="AH15" s="406">
        <v>1669</v>
      </c>
      <c r="AI15" s="407"/>
      <c r="AJ15" s="407"/>
      <c r="AK15" s="407"/>
      <c r="AL15" s="409"/>
      <c r="AM15" s="499"/>
      <c r="AN15" s="404"/>
      <c r="AO15" s="404"/>
      <c r="AP15" s="404"/>
      <c r="AQ15" s="404"/>
      <c r="AR15" s="404"/>
      <c r="AS15" s="404"/>
      <c r="AT15" s="405"/>
      <c r="AU15" s="487"/>
      <c r="AV15" s="488"/>
      <c r="AW15" s="488"/>
      <c r="AX15" s="488"/>
      <c r="AY15" s="422" t="s">
        <v>152</v>
      </c>
      <c r="AZ15" s="423"/>
      <c r="BA15" s="423"/>
      <c r="BB15" s="423"/>
      <c r="BC15" s="423"/>
      <c r="BD15" s="423"/>
      <c r="BE15" s="423"/>
      <c r="BF15" s="423"/>
      <c r="BG15" s="423"/>
      <c r="BH15" s="423"/>
      <c r="BI15" s="423"/>
      <c r="BJ15" s="423"/>
      <c r="BK15" s="423"/>
      <c r="BL15" s="423"/>
      <c r="BM15" s="424"/>
      <c r="BN15" s="425">
        <v>1438023</v>
      </c>
      <c r="BO15" s="426"/>
      <c r="BP15" s="426"/>
      <c r="BQ15" s="426"/>
      <c r="BR15" s="426"/>
      <c r="BS15" s="426"/>
      <c r="BT15" s="426"/>
      <c r="BU15" s="427"/>
      <c r="BV15" s="425">
        <v>1348524</v>
      </c>
      <c r="BW15" s="426"/>
      <c r="BX15" s="426"/>
      <c r="BY15" s="426"/>
      <c r="BZ15" s="426"/>
      <c r="CA15" s="426"/>
      <c r="CB15" s="426"/>
      <c r="CC15" s="427"/>
      <c r="CD15" s="540" t="s">
        <v>153</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154</v>
      </c>
      <c r="M16" s="524"/>
      <c r="N16" s="524"/>
      <c r="O16" s="524"/>
      <c r="P16" s="524"/>
      <c r="Q16" s="525"/>
      <c r="R16" s="518" t="s">
        <v>155</v>
      </c>
      <c r="S16" s="519"/>
      <c r="T16" s="519"/>
      <c r="U16" s="519"/>
      <c r="V16" s="520"/>
      <c r="W16" s="536"/>
      <c r="X16" s="446"/>
      <c r="Y16" s="446"/>
      <c r="Z16" s="446"/>
      <c r="AA16" s="446"/>
      <c r="AB16" s="447"/>
      <c r="AC16" s="526">
        <v>26.5</v>
      </c>
      <c r="AD16" s="527"/>
      <c r="AE16" s="527"/>
      <c r="AF16" s="527"/>
      <c r="AG16" s="528"/>
      <c r="AH16" s="526">
        <v>26.4</v>
      </c>
      <c r="AI16" s="527"/>
      <c r="AJ16" s="527"/>
      <c r="AK16" s="527"/>
      <c r="AL16" s="529"/>
      <c r="AM16" s="499"/>
      <c r="AN16" s="404"/>
      <c r="AO16" s="404"/>
      <c r="AP16" s="404"/>
      <c r="AQ16" s="404"/>
      <c r="AR16" s="404"/>
      <c r="AS16" s="404"/>
      <c r="AT16" s="405"/>
      <c r="AU16" s="487"/>
      <c r="AV16" s="488"/>
      <c r="AW16" s="488"/>
      <c r="AX16" s="488"/>
      <c r="AY16" s="410" t="s">
        <v>156</v>
      </c>
      <c r="AZ16" s="411"/>
      <c r="BA16" s="411"/>
      <c r="BB16" s="411"/>
      <c r="BC16" s="411"/>
      <c r="BD16" s="411"/>
      <c r="BE16" s="411"/>
      <c r="BF16" s="411"/>
      <c r="BG16" s="411"/>
      <c r="BH16" s="411"/>
      <c r="BI16" s="411"/>
      <c r="BJ16" s="411"/>
      <c r="BK16" s="411"/>
      <c r="BL16" s="411"/>
      <c r="BM16" s="412"/>
      <c r="BN16" s="430">
        <v>4510372</v>
      </c>
      <c r="BO16" s="431"/>
      <c r="BP16" s="431"/>
      <c r="BQ16" s="431"/>
      <c r="BR16" s="431"/>
      <c r="BS16" s="431"/>
      <c r="BT16" s="431"/>
      <c r="BU16" s="432"/>
      <c r="BV16" s="430">
        <v>4363010</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157</v>
      </c>
      <c r="N17" s="516"/>
      <c r="O17" s="516"/>
      <c r="P17" s="516"/>
      <c r="Q17" s="517"/>
      <c r="R17" s="518" t="s">
        <v>158</v>
      </c>
      <c r="S17" s="519"/>
      <c r="T17" s="519"/>
      <c r="U17" s="519"/>
      <c r="V17" s="520"/>
      <c r="W17" s="521" t="s">
        <v>159</v>
      </c>
      <c r="X17" s="443"/>
      <c r="Y17" s="443"/>
      <c r="Z17" s="443"/>
      <c r="AA17" s="443"/>
      <c r="AB17" s="444"/>
      <c r="AC17" s="406">
        <v>4254</v>
      </c>
      <c r="AD17" s="407"/>
      <c r="AE17" s="407"/>
      <c r="AF17" s="407"/>
      <c r="AG17" s="408"/>
      <c r="AH17" s="406">
        <v>4493</v>
      </c>
      <c r="AI17" s="407"/>
      <c r="AJ17" s="407"/>
      <c r="AK17" s="407"/>
      <c r="AL17" s="409"/>
      <c r="AM17" s="499"/>
      <c r="AN17" s="404"/>
      <c r="AO17" s="404"/>
      <c r="AP17" s="404"/>
      <c r="AQ17" s="404"/>
      <c r="AR17" s="404"/>
      <c r="AS17" s="404"/>
      <c r="AT17" s="405"/>
      <c r="AU17" s="487"/>
      <c r="AV17" s="488"/>
      <c r="AW17" s="488"/>
      <c r="AX17" s="488"/>
      <c r="AY17" s="410" t="s">
        <v>160</v>
      </c>
      <c r="AZ17" s="411"/>
      <c r="BA17" s="411"/>
      <c r="BB17" s="411"/>
      <c r="BC17" s="411"/>
      <c r="BD17" s="411"/>
      <c r="BE17" s="411"/>
      <c r="BF17" s="411"/>
      <c r="BG17" s="411"/>
      <c r="BH17" s="411"/>
      <c r="BI17" s="411"/>
      <c r="BJ17" s="411"/>
      <c r="BK17" s="411"/>
      <c r="BL17" s="411"/>
      <c r="BM17" s="412"/>
      <c r="BN17" s="430">
        <v>1793504</v>
      </c>
      <c r="BO17" s="431"/>
      <c r="BP17" s="431"/>
      <c r="BQ17" s="431"/>
      <c r="BR17" s="431"/>
      <c r="BS17" s="431"/>
      <c r="BT17" s="431"/>
      <c r="BU17" s="432"/>
      <c r="BV17" s="430">
        <v>1694789</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161</v>
      </c>
      <c r="C18" s="493"/>
      <c r="D18" s="493"/>
      <c r="E18" s="494"/>
      <c r="F18" s="494"/>
      <c r="G18" s="494"/>
      <c r="H18" s="494"/>
      <c r="I18" s="494"/>
      <c r="J18" s="494"/>
      <c r="K18" s="494"/>
      <c r="L18" s="495">
        <v>36.14</v>
      </c>
      <c r="M18" s="495"/>
      <c r="N18" s="495"/>
      <c r="O18" s="495"/>
      <c r="P18" s="495"/>
      <c r="Q18" s="495"/>
      <c r="R18" s="496"/>
      <c r="S18" s="496"/>
      <c r="T18" s="496"/>
      <c r="U18" s="496"/>
      <c r="V18" s="497"/>
      <c r="W18" s="511"/>
      <c r="X18" s="512"/>
      <c r="Y18" s="512"/>
      <c r="Z18" s="512"/>
      <c r="AA18" s="512"/>
      <c r="AB18" s="522"/>
      <c r="AC18" s="394">
        <v>71</v>
      </c>
      <c r="AD18" s="395"/>
      <c r="AE18" s="395"/>
      <c r="AF18" s="395"/>
      <c r="AG18" s="498"/>
      <c r="AH18" s="394">
        <v>71</v>
      </c>
      <c r="AI18" s="395"/>
      <c r="AJ18" s="395"/>
      <c r="AK18" s="395"/>
      <c r="AL18" s="396"/>
      <c r="AM18" s="499"/>
      <c r="AN18" s="404"/>
      <c r="AO18" s="404"/>
      <c r="AP18" s="404"/>
      <c r="AQ18" s="404"/>
      <c r="AR18" s="404"/>
      <c r="AS18" s="404"/>
      <c r="AT18" s="405"/>
      <c r="AU18" s="487"/>
      <c r="AV18" s="488"/>
      <c r="AW18" s="488"/>
      <c r="AX18" s="488"/>
      <c r="AY18" s="410" t="s">
        <v>162</v>
      </c>
      <c r="AZ18" s="411"/>
      <c r="BA18" s="411"/>
      <c r="BB18" s="411"/>
      <c r="BC18" s="411"/>
      <c r="BD18" s="411"/>
      <c r="BE18" s="411"/>
      <c r="BF18" s="411"/>
      <c r="BG18" s="411"/>
      <c r="BH18" s="411"/>
      <c r="BI18" s="411"/>
      <c r="BJ18" s="411"/>
      <c r="BK18" s="411"/>
      <c r="BL18" s="411"/>
      <c r="BM18" s="412"/>
      <c r="BN18" s="430">
        <v>4786913</v>
      </c>
      <c r="BO18" s="431"/>
      <c r="BP18" s="431"/>
      <c r="BQ18" s="431"/>
      <c r="BR18" s="431"/>
      <c r="BS18" s="431"/>
      <c r="BT18" s="431"/>
      <c r="BU18" s="432"/>
      <c r="BV18" s="430">
        <v>4809460</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163</v>
      </c>
      <c r="C19" s="493"/>
      <c r="D19" s="493"/>
      <c r="E19" s="494"/>
      <c r="F19" s="494"/>
      <c r="G19" s="494"/>
      <c r="H19" s="494"/>
      <c r="I19" s="494"/>
      <c r="J19" s="494"/>
      <c r="K19" s="494"/>
      <c r="L19" s="500">
        <v>420</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164</v>
      </c>
      <c r="AZ19" s="411"/>
      <c r="BA19" s="411"/>
      <c r="BB19" s="411"/>
      <c r="BC19" s="411"/>
      <c r="BD19" s="411"/>
      <c r="BE19" s="411"/>
      <c r="BF19" s="411"/>
      <c r="BG19" s="411"/>
      <c r="BH19" s="411"/>
      <c r="BI19" s="411"/>
      <c r="BJ19" s="411"/>
      <c r="BK19" s="411"/>
      <c r="BL19" s="411"/>
      <c r="BM19" s="412"/>
      <c r="BN19" s="430">
        <v>5979900</v>
      </c>
      <c r="BO19" s="431"/>
      <c r="BP19" s="431"/>
      <c r="BQ19" s="431"/>
      <c r="BR19" s="431"/>
      <c r="BS19" s="431"/>
      <c r="BT19" s="431"/>
      <c r="BU19" s="432"/>
      <c r="BV19" s="430">
        <v>6297506</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165</v>
      </c>
      <c r="C20" s="493"/>
      <c r="D20" s="493"/>
      <c r="E20" s="494"/>
      <c r="F20" s="494"/>
      <c r="G20" s="494"/>
      <c r="H20" s="494"/>
      <c r="I20" s="494"/>
      <c r="J20" s="494"/>
      <c r="K20" s="494"/>
      <c r="L20" s="500">
        <v>6921</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166</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167</v>
      </c>
      <c r="C22" s="460"/>
      <c r="D22" s="461"/>
      <c r="E22" s="468" t="s">
        <v>1</v>
      </c>
      <c r="F22" s="443"/>
      <c r="G22" s="443"/>
      <c r="H22" s="443"/>
      <c r="I22" s="443"/>
      <c r="J22" s="443"/>
      <c r="K22" s="444"/>
      <c r="L22" s="468" t="s">
        <v>168</v>
      </c>
      <c r="M22" s="443"/>
      <c r="N22" s="443"/>
      <c r="O22" s="443"/>
      <c r="P22" s="444"/>
      <c r="Q22" s="453" t="s">
        <v>169</v>
      </c>
      <c r="R22" s="454"/>
      <c r="S22" s="454"/>
      <c r="T22" s="454"/>
      <c r="U22" s="454"/>
      <c r="V22" s="469"/>
      <c r="W22" s="471" t="s">
        <v>170</v>
      </c>
      <c r="X22" s="460"/>
      <c r="Y22" s="461"/>
      <c r="Z22" s="468" t="s">
        <v>1</v>
      </c>
      <c r="AA22" s="443"/>
      <c r="AB22" s="443"/>
      <c r="AC22" s="443"/>
      <c r="AD22" s="443"/>
      <c r="AE22" s="443"/>
      <c r="AF22" s="443"/>
      <c r="AG22" s="444"/>
      <c r="AH22" s="442" t="s">
        <v>171</v>
      </c>
      <c r="AI22" s="443"/>
      <c r="AJ22" s="443"/>
      <c r="AK22" s="443"/>
      <c r="AL22" s="444"/>
      <c r="AM22" s="442" t="s">
        <v>172</v>
      </c>
      <c r="AN22" s="448"/>
      <c r="AO22" s="448"/>
      <c r="AP22" s="448"/>
      <c r="AQ22" s="448"/>
      <c r="AR22" s="449"/>
      <c r="AS22" s="453" t="s">
        <v>169</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173</v>
      </c>
      <c r="AZ23" s="423"/>
      <c r="BA23" s="423"/>
      <c r="BB23" s="423"/>
      <c r="BC23" s="423"/>
      <c r="BD23" s="423"/>
      <c r="BE23" s="423"/>
      <c r="BF23" s="423"/>
      <c r="BG23" s="423"/>
      <c r="BH23" s="423"/>
      <c r="BI23" s="423"/>
      <c r="BJ23" s="423"/>
      <c r="BK23" s="423"/>
      <c r="BL23" s="423"/>
      <c r="BM23" s="424"/>
      <c r="BN23" s="430">
        <v>13923009</v>
      </c>
      <c r="BO23" s="431"/>
      <c r="BP23" s="431"/>
      <c r="BQ23" s="431"/>
      <c r="BR23" s="431"/>
      <c r="BS23" s="431"/>
      <c r="BT23" s="431"/>
      <c r="BU23" s="432"/>
      <c r="BV23" s="430">
        <v>14173662</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174</v>
      </c>
      <c r="F24" s="404"/>
      <c r="G24" s="404"/>
      <c r="H24" s="404"/>
      <c r="I24" s="404"/>
      <c r="J24" s="404"/>
      <c r="K24" s="405"/>
      <c r="L24" s="406">
        <v>1</v>
      </c>
      <c r="M24" s="407"/>
      <c r="N24" s="407"/>
      <c r="O24" s="407"/>
      <c r="P24" s="408"/>
      <c r="Q24" s="406">
        <v>7050</v>
      </c>
      <c r="R24" s="407"/>
      <c r="S24" s="407"/>
      <c r="T24" s="407"/>
      <c r="U24" s="407"/>
      <c r="V24" s="408"/>
      <c r="W24" s="472"/>
      <c r="X24" s="463"/>
      <c r="Y24" s="464"/>
      <c r="Z24" s="403" t="s">
        <v>175</v>
      </c>
      <c r="AA24" s="404"/>
      <c r="AB24" s="404"/>
      <c r="AC24" s="404"/>
      <c r="AD24" s="404"/>
      <c r="AE24" s="404"/>
      <c r="AF24" s="404"/>
      <c r="AG24" s="405"/>
      <c r="AH24" s="406">
        <v>197</v>
      </c>
      <c r="AI24" s="407"/>
      <c r="AJ24" s="407"/>
      <c r="AK24" s="407"/>
      <c r="AL24" s="408"/>
      <c r="AM24" s="406">
        <v>579377</v>
      </c>
      <c r="AN24" s="407"/>
      <c r="AO24" s="407"/>
      <c r="AP24" s="407"/>
      <c r="AQ24" s="407"/>
      <c r="AR24" s="408"/>
      <c r="AS24" s="406">
        <v>2941</v>
      </c>
      <c r="AT24" s="407"/>
      <c r="AU24" s="407"/>
      <c r="AV24" s="407"/>
      <c r="AW24" s="407"/>
      <c r="AX24" s="409"/>
      <c r="AY24" s="397" t="s">
        <v>176</v>
      </c>
      <c r="AZ24" s="398"/>
      <c r="BA24" s="398"/>
      <c r="BB24" s="398"/>
      <c r="BC24" s="398"/>
      <c r="BD24" s="398"/>
      <c r="BE24" s="398"/>
      <c r="BF24" s="398"/>
      <c r="BG24" s="398"/>
      <c r="BH24" s="398"/>
      <c r="BI24" s="398"/>
      <c r="BJ24" s="398"/>
      <c r="BK24" s="398"/>
      <c r="BL24" s="398"/>
      <c r="BM24" s="399"/>
      <c r="BN24" s="430">
        <v>13098458</v>
      </c>
      <c r="BO24" s="431"/>
      <c r="BP24" s="431"/>
      <c r="BQ24" s="431"/>
      <c r="BR24" s="431"/>
      <c r="BS24" s="431"/>
      <c r="BT24" s="431"/>
      <c r="BU24" s="432"/>
      <c r="BV24" s="430">
        <v>13303573</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177</v>
      </c>
      <c r="F25" s="404"/>
      <c r="G25" s="404"/>
      <c r="H25" s="404"/>
      <c r="I25" s="404"/>
      <c r="J25" s="404"/>
      <c r="K25" s="405"/>
      <c r="L25" s="406">
        <v>1</v>
      </c>
      <c r="M25" s="407"/>
      <c r="N25" s="407"/>
      <c r="O25" s="407"/>
      <c r="P25" s="408"/>
      <c r="Q25" s="406">
        <v>5720</v>
      </c>
      <c r="R25" s="407"/>
      <c r="S25" s="407"/>
      <c r="T25" s="407"/>
      <c r="U25" s="407"/>
      <c r="V25" s="408"/>
      <c r="W25" s="472"/>
      <c r="X25" s="463"/>
      <c r="Y25" s="464"/>
      <c r="Z25" s="403" t="s">
        <v>178</v>
      </c>
      <c r="AA25" s="404"/>
      <c r="AB25" s="404"/>
      <c r="AC25" s="404"/>
      <c r="AD25" s="404"/>
      <c r="AE25" s="404"/>
      <c r="AF25" s="404"/>
      <c r="AG25" s="405"/>
      <c r="AH25" s="406" t="s">
        <v>179</v>
      </c>
      <c r="AI25" s="407"/>
      <c r="AJ25" s="407"/>
      <c r="AK25" s="407"/>
      <c r="AL25" s="408"/>
      <c r="AM25" s="406" t="s">
        <v>131</v>
      </c>
      <c r="AN25" s="407"/>
      <c r="AO25" s="407"/>
      <c r="AP25" s="407"/>
      <c r="AQ25" s="407"/>
      <c r="AR25" s="408"/>
      <c r="AS25" s="406" t="s">
        <v>180</v>
      </c>
      <c r="AT25" s="407"/>
      <c r="AU25" s="407"/>
      <c r="AV25" s="407"/>
      <c r="AW25" s="407"/>
      <c r="AX25" s="409"/>
      <c r="AY25" s="422" t="s">
        <v>181</v>
      </c>
      <c r="AZ25" s="423"/>
      <c r="BA25" s="423"/>
      <c r="BB25" s="423"/>
      <c r="BC25" s="423"/>
      <c r="BD25" s="423"/>
      <c r="BE25" s="423"/>
      <c r="BF25" s="423"/>
      <c r="BG25" s="423"/>
      <c r="BH25" s="423"/>
      <c r="BI25" s="423"/>
      <c r="BJ25" s="423"/>
      <c r="BK25" s="423"/>
      <c r="BL25" s="423"/>
      <c r="BM25" s="424"/>
      <c r="BN25" s="425">
        <v>897924</v>
      </c>
      <c r="BO25" s="426"/>
      <c r="BP25" s="426"/>
      <c r="BQ25" s="426"/>
      <c r="BR25" s="426"/>
      <c r="BS25" s="426"/>
      <c r="BT25" s="426"/>
      <c r="BU25" s="427"/>
      <c r="BV25" s="425">
        <v>571127</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182</v>
      </c>
      <c r="F26" s="404"/>
      <c r="G26" s="404"/>
      <c r="H26" s="404"/>
      <c r="I26" s="404"/>
      <c r="J26" s="404"/>
      <c r="K26" s="405"/>
      <c r="L26" s="406">
        <v>1</v>
      </c>
      <c r="M26" s="407"/>
      <c r="N26" s="407"/>
      <c r="O26" s="407"/>
      <c r="P26" s="408"/>
      <c r="Q26" s="406">
        <v>5150</v>
      </c>
      <c r="R26" s="407"/>
      <c r="S26" s="407"/>
      <c r="T26" s="407"/>
      <c r="U26" s="407"/>
      <c r="V26" s="408"/>
      <c r="W26" s="472"/>
      <c r="X26" s="463"/>
      <c r="Y26" s="464"/>
      <c r="Z26" s="403" t="s">
        <v>183</v>
      </c>
      <c r="AA26" s="485"/>
      <c r="AB26" s="485"/>
      <c r="AC26" s="485"/>
      <c r="AD26" s="485"/>
      <c r="AE26" s="485"/>
      <c r="AF26" s="485"/>
      <c r="AG26" s="486"/>
      <c r="AH26" s="406">
        <v>10</v>
      </c>
      <c r="AI26" s="407"/>
      <c r="AJ26" s="407"/>
      <c r="AK26" s="407"/>
      <c r="AL26" s="408"/>
      <c r="AM26" s="406">
        <v>31570</v>
      </c>
      <c r="AN26" s="407"/>
      <c r="AO26" s="407"/>
      <c r="AP26" s="407"/>
      <c r="AQ26" s="407"/>
      <c r="AR26" s="408"/>
      <c r="AS26" s="406">
        <v>3157</v>
      </c>
      <c r="AT26" s="407"/>
      <c r="AU26" s="407"/>
      <c r="AV26" s="407"/>
      <c r="AW26" s="407"/>
      <c r="AX26" s="409"/>
      <c r="AY26" s="439" t="s">
        <v>184</v>
      </c>
      <c r="AZ26" s="440"/>
      <c r="BA26" s="440"/>
      <c r="BB26" s="440"/>
      <c r="BC26" s="440"/>
      <c r="BD26" s="440"/>
      <c r="BE26" s="440"/>
      <c r="BF26" s="440"/>
      <c r="BG26" s="440"/>
      <c r="BH26" s="440"/>
      <c r="BI26" s="440"/>
      <c r="BJ26" s="440"/>
      <c r="BK26" s="440"/>
      <c r="BL26" s="440"/>
      <c r="BM26" s="441"/>
      <c r="BN26" s="430" t="s">
        <v>132</v>
      </c>
      <c r="BO26" s="431"/>
      <c r="BP26" s="431"/>
      <c r="BQ26" s="431"/>
      <c r="BR26" s="431"/>
      <c r="BS26" s="431"/>
      <c r="BT26" s="431"/>
      <c r="BU26" s="432"/>
      <c r="BV26" s="430" t="s">
        <v>132</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185</v>
      </c>
      <c r="F27" s="404"/>
      <c r="G27" s="404"/>
      <c r="H27" s="404"/>
      <c r="I27" s="404"/>
      <c r="J27" s="404"/>
      <c r="K27" s="405"/>
      <c r="L27" s="406">
        <v>1</v>
      </c>
      <c r="M27" s="407"/>
      <c r="N27" s="407"/>
      <c r="O27" s="407"/>
      <c r="P27" s="408"/>
      <c r="Q27" s="406">
        <v>2985</v>
      </c>
      <c r="R27" s="407"/>
      <c r="S27" s="407"/>
      <c r="T27" s="407"/>
      <c r="U27" s="407"/>
      <c r="V27" s="408"/>
      <c r="W27" s="472"/>
      <c r="X27" s="463"/>
      <c r="Y27" s="464"/>
      <c r="Z27" s="403" t="s">
        <v>186</v>
      </c>
      <c r="AA27" s="404"/>
      <c r="AB27" s="404"/>
      <c r="AC27" s="404"/>
      <c r="AD27" s="404"/>
      <c r="AE27" s="404"/>
      <c r="AF27" s="404"/>
      <c r="AG27" s="405"/>
      <c r="AH27" s="406">
        <v>6</v>
      </c>
      <c r="AI27" s="407"/>
      <c r="AJ27" s="407"/>
      <c r="AK27" s="407"/>
      <c r="AL27" s="408"/>
      <c r="AM27" s="406">
        <v>16554</v>
      </c>
      <c r="AN27" s="407"/>
      <c r="AO27" s="407"/>
      <c r="AP27" s="407"/>
      <c r="AQ27" s="407"/>
      <c r="AR27" s="408"/>
      <c r="AS27" s="406">
        <v>2759</v>
      </c>
      <c r="AT27" s="407"/>
      <c r="AU27" s="407"/>
      <c r="AV27" s="407"/>
      <c r="AW27" s="407"/>
      <c r="AX27" s="409"/>
      <c r="AY27" s="436" t="s">
        <v>187</v>
      </c>
      <c r="AZ27" s="437"/>
      <c r="BA27" s="437"/>
      <c r="BB27" s="437"/>
      <c r="BC27" s="437"/>
      <c r="BD27" s="437"/>
      <c r="BE27" s="437"/>
      <c r="BF27" s="437"/>
      <c r="BG27" s="437"/>
      <c r="BH27" s="437"/>
      <c r="BI27" s="437"/>
      <c r="BJ27" s="437"/>
      <c r="BK27" s="437"/>
      <c r="BL27" s="437"/>
      <c r="BM27" s="438"/>
      <c r="BN27" s="433" t="s">
        <v>179</v>
      </c>
      <c r="BO27" s="434"/>
      <c r="BP27" s="434"/>
      <c r="BQ27" s="434"/>
      <c r="BR27" s="434"/>
      <c r="BS27" s="434"/>
      <c r="BT27" s="434"/>
      <c r="BU27" s="435"/>
      <c r="BV27" s="433" t="s">
        <v>180</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188</v>
      </c>
      <c r="F28" s="404"/>
      <c r="G28" s="404"/>
      <c r="H28" s="404"/>
      <c r="I28" s="404"/>
      <c r="J28" s="404"/>
      <c r="K28" s="405"/>
      <c r="L28" s="406">
        <v>1</v>
      </c>
      <c r="M28" s="407"/>
      <c r="N28" s="407"/>
      <c r="O28" s="407"/>
      <c r="P28" s="408"/>
      <c r="Q28" s="406">
        <v>2643</v>
      </c>
      <c r="R28" s="407"/>
      <c r="S28" s="407"/>
      <c r="T28" s="407"/>
      <c r="U28" s="407"/>
      <c r="V28" s="408"/>
      <c r="W28" s="472"/>
      <c r="X28" s="463"/>
      <c r="Y28" s="464"/>
      <c r="Z28" s="403" t="s">
        <v>189</v>
      </c>
      <c r="AA28" s="404"/>
      <c r="AB28" s="404"/>
      <c r="AC28" s="404"/>
      <c r="AD28" s="404"/>
      <c r="AE28" s="404"/>
      <c r="AF28" s="404"/>
      <c r="AG28" s="405"/>
      <c r="AH28" s="406" t="s">
        <v>132</v>
      </c>
      <c r="AI28" s="407"/>
      <c r="AJ28" s="407"/>
      <c r="AK28" s="407"/>
      <c r="AL28" s="408"/>
      <c r="AM28" s="406" t="s">
        <v>141</v>
      </c>
      <c r="AN28" s="407"/>
      <c r="AO28" s="407"/>
      <c r="AP28" s="407"/>
      <c r="AQ28" s="407"/>
      <c r="AR28" s="408"/>
      <c r="AS28" s="406" t="s">
        <v>190</v>
      </c>
      <c r="AT28" s="407"/>
      <c r="AU28" s="407"/>
      <c r="AV28" s="407"/>
      <c r="AW28" s="407"/>
      <c r="AX28" s="409"/>
      <c r="AY28" s="413" t="s">
        <v>191</v>
      </c>
      <c r="AZ28" s="414"/>
      <c r="BA28" s="414"/>
      <c r="BB28" s="415"/>
      <c r="BC28" s="422" t="s">
        <v>48</v>
      </c>
      <c r="BD28" s="423"/>
      <c r="BE28" s="423"/>
      <c r="BF28" s="423"/>
      <c r="BG28" s="423"/>
      <c r="BH28" s="423"/>
      <c r="BI28" s="423"/>
      <c r="BJ28" s="423"/>
      <c r="BK28" s="423"/>
      <c r="BL28" s="423"/>
      <c r="BM28" s="424"/>
      <c r="BN28" s="425">
        <v>1276839</v>
      </c>
      <c r="BO28" s="426"/>
      <c r="BP28" s="426"/>
      <c r="BQ28" s="426"/>
      <c r="BR28" s="426"/>
      <c r="BS28" s="426"/>
      <c r="BT28" s="426"/>
      <c r="BU28" s="427"/>
      <c r="BV28" s="425">
        <v>1054409</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192</v>
      </c>
      <c r="F29" s="404"/>
      <c r="G29" s="404"/>
      <c r="H29" s="404"/>
      <c r="I29" s="404"/>
      <c r="J29" s="404"/>
      <c r="K29" s="405"/>
      <c r="L29" s="406">
        <v>14</v>
      </c>
      <c r="M29" s="407"/>
      <c r="N29" s="407"/>
      <c r="O29" s="407"/>
      <c r="P29" s="408"/>
      <c r="Q29" s="406">
        <v>2450</v>
      </c>
      <c r="R29" s="407"/>
      <c r="S29" s="407"/>
      <c r="T29" s="407"/>
      <c r="U29" s="407"/>
      <c r="V29" s="408"/>
      <c r="W29" s="473"/>
      <c r="X29" s="474"/>
      <c r="Y29" s="475"/>
      <c r="Z29" s="403" t="s">
        <v>193</v>
      </c>
      <c r="AA29" s="404"/>
      <c r="AB29" s="404"/>
      <c r="AC29" s="404"/>
      <c r="AD29" s="404"/>
      <c r="AE29" s="404"/>
      <c r="AF29" s="404"/>
      <c r="AG29" s="405"/>
      <c r="AH29" s="406">
        <v>203</v>
      </c>
      <c r="AI29" s="407"/>
      <c r="AJ29" s="407"/>
      <c r="AK29" s="407"/>
      <c r="AL29" s="408"/>
      <c r="AM29" s="406">
        <v>595931</v>
      </c>
      <c r="AN29" s="407"/>
      <c r="AO29" s="407"/>
      <c r="AP29" s="407"/>
      <c r="AQ29" s="407"/>
      <c r="AR29" s="408"/>
      <c r="AS29" s="406">
        <v>2936</v>
      </c>
      <c r="AT29" s="407"/>
      <c r="AU29" s="407"/>
      <c r="AV29" s="407"/>
      <c r="AW29" s="407"/>
      <c r="AX29" s="409"/>
      <c r="AY29" s="416"/>
      <c r="AZ29" s="417"/>
      <c r="BA29" s="417"/>
      <c r="BB29" s="418"/>
      <c r="BC29" s="410" t="s">
        <v>194</v>
      </c>
      <c r="BD29" s="411"/>
      <c r="BE29" s="411"/>
      <c r="BF29" s="411"/>
      <c r="BG29" s="411"/>
      <c r="BH29" s="411"/>
      <c r="BI29" s="411"/>
      <c r="BJ29" s="411"/>
      <c r="BK29" s="411"/>
      <c r="BL29" s="411"/>
      <c r="BM29" s="412"/>
      <c r="BN29" s="430">
        <v>299367</v>
      </c>
      <c r="BO29" s="431"/>
      <c r="BP29" s="431"/>
      <c r="BQ29" s="431"/>
      <c r="BR29" s="431"/>
      <c r="BS29" s="431"/>
      <c r="BT29" s="431"/>
      <c r="BU29" s="432"/>
      <c r="BV29" s="430">
        <v>299357</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195</v>
      </c>
      <c r="X30" s="483"/>
      <c r="Y30" s="483"/>
      <c r="Z30" s="483"/>
      <c r="AA30" s="483"/>
      <c r="AB30" s="483"/>
      <c r="AC30" s="483"/>
      <c r="AD30" s="483"/>
      <c r="AE30" s="483"/>
      <c r="AF30" s="483"/>
      <c r="AG30" s="484"/>
      <c r="AH30" s="394">
        <v>94.2</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1528839</v>
      </c>
      <c r="BO30" s="434"/>
      <c r="BP30" s="434"/>
      <c r="BQ30" s="434"/>
      <c r="BR30" s="434"/>
      <c r="BS30" s="434"/>
      <c r="BT30" s="434"/>
      <c r="BU30" s="435"/>
      <c r="BV30" s="433">
        <v>1410673</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196</v>
      </c>
      <c r="D32" s="214"/>
      <c r="E32" s="214"/>
      <c r="F32" s="211"/>
      <c r="G32" s="211"/>
      <c r="H32" s="211"/>
      <c r="I32" s="211"/>
      <c r="J32" s="211"/>
      <c r="K32" s="211"/>
      <c r="L32" s="211"/>
      <c r="M32" s="211"/>
      <c r="N32" s="211"/>
      <c r="O32" s="211"/>
      <c r="P32" s="211"/>
      <c r="Q32" s="211"/>
      <c r="R32" s="211"/>
      <c r="S32" s="211"/>
      <c r="T32" s="211"/>
      <c r="U32" s="211" t="s">
        <v>197</v>
      </c>
      <c r="V32" s="211"/>
      <c r="W32" s="211"/>
      <c r="X32" s="211"/>
      <c r="Y32" s="211"/>
      <c r="Z32" s="211"/>
      <c r="AA32" s="211"/>
      <c r="AB32" s="211"/>
      <c r="AC32" s="211"/>
      <c r="AD32" s="211"/>
      <c r="AE32" s="211"/>
      <c r="AF32" s="211"/>
      <c r="AG32" s="211"/>
      <c r="AH32" s="211"/>
      <c r="AI32" s="211"/>
      <c r="AJ32" s="211"/>
      <c r="AK32" s="211"/>
      <c r="AL32" s="211"/>
      <c r="AM32" s="215" t="s">
        <v>198</v>
      </c>
      <c r="AN32" s="211"/>
      <c r="AO32" s="211"/>
      <c r="AP32" s="211"/>
      <c r="AQ32" s="211"/>
      <c r="AR32" s="211"/>
      <c r="AS32" s="215"/>
      <c r="AT32" s="215"/>
      <c r="AU32" s="215"/>
      <c r="AV32" s="215"/>
      <c r="AW32" s="215"/>
      <c r="AX32" s="215"/>
      <c r="AY32" s="215"/>
      <c r="AZ32" s="215"/>
      <c r="BA32" s="215"/>
      <c r="BB32" s="211"/>
      <c r="BC32" s="215"/>
      <c r="BD32" s="211"/>
      <c r="BE32" s="215" t="s">
        <v>199</v>
      </c>
      <c r="BF32" s="211"/>
      <c r="BG32" s="211"/>
      <c r="BH32" s="211"/>
      <c r="BI32" s="211"/>
      <c r="BJ32" s="215"/>
      <c r="BK32" s="215"/>
      <c r="BL32" s="215"/>
      <c r="BM32" s="215"/>
      <c r="BN32" s="215"/>
      <c r="BO32" s="215"/>
      <c r="BP32" s="215"/>
      <c r="BQ32" s="215"/>
      <c r="BR32" s="211"/>
      <c r="BS32" s="211"/>
      <c r="BT32" s="211"/>
      <c r="BU32" s="211"/>
      <c r="BV32" s="211"/>
      <c r="BW32" s="211" t="s">
        <v>200</v>
      </c>
      <c r="BX32" s="211"/>
      <c r="BY32" s="211"/>
      <c r="BZ32" s="211"/>
      <c r="CA32" s="211"/>
      <c r="CB32" s="215"/>
      <c r="CC32" s="215"/>
      <c r="CD32" s="215"/>
      <c r="CE32" s="215"/>
      <c r="CF32" s="215"/>
      <c r="CG32" s="215"/>
      <c r="CH32" s="215"/>
      <c r="CI32" s="215"/>
      <c r="CJ32" s="215"/>
      <c r="CK32" s="215"/>
      <c r="CL32" s="215"/>
      <c r="CM32" s="215"/>
      <c r="CN32" s="215"/>
      <c r="CO32" s="215" t="s">
        <v>201</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202</v>
      </c>
      <c r="D33" s="393"/>
      <c r="E33" s="392" t="s">
        <v>203</v>
      </c>
      <c r="F33" s="392"/>
      <c r="G33" s="392"/>
      <c r="H33" s="392"/>
      <c r="I33" s="392"/>
      <c r="J33" s="392"/>
      <c r="K33" s="392"/>
      <c r="L33" s="392"/>
      <c r="M33" s="392"/>
      <c r="N33" s="392"/>
      <c r="O33" s="392"/>
      <c r="P33" s="392"/>
      <c r="Q33" s="392"/>
      <c r="R33" s="392"/>
      <c r="S33" s="392"/>
      <c r="T33" s="216"/>
      <c r="U33" s="393" t="s">
        <v>204</v>
      </c>
      <c r="V33" s="393"/>
      <c r="W33" s="392" t="s">
        <v>205</v>
      </c>
      <c r="X33" s="392"/>
      <c r="Y33" s="392"/>
      <c r="Z33" s="392"/>
      <c r="AA33" s="392"/>
      <c r="AB33" s="392"/>
      <c r="AC33" s="392"/>
      <c r="AD33" s="392"/>
      <c r="AE33" s="392"/>
      <c r="AF33" s="392"/>
      <c r="AG33" s="392"/>
      <c r="AH33" s="392"/>
      <c r="AI33" s="392"/>
      <c r="AJ33" s="392"/>
      <c r="AK33" s="392"/>
      <c r="AL33" s="216"/>
      <c r="AM33" s="393" t="s">
        <v>204</v>
      </c>
      <c r="AN33" s="393"/>
      <c r="AO33" s="392" t="s">
        <v>206</v>
      </c>
      <c r="AP33" s="392"/>
      <c r="AQ33" s="392"/>
      <c r="AR33" s="392"/>
      <c r="AS33" s="392"/>
      <c r="AT33" s="392"/>
      <c r="AU33" s="392"/>
      <c r="AV33" s="392"/>
      <c r="AW33" s="392"/>
      <c r="AX33" s="392"/>
      <c r="AY33" s="392"/>
      <c r="AZ33" s="392"/>
      <c r="BA33" s="392"/>
      <c r="BB33" s="392"/>
      <c r="BC33" s="392"/>
      <c r="BD33" s="217"/>
      <c r="BE33" s="392" t="s">
        <v>207</v>
      </c>
      <c r="BF33" s="392"/>
      <c r="BG33" s="392" t="s">
        <v>208</v>
      </c>
      <c r="BH33" s="392"/>
      <c r="BI33" s="392"/>
      <c r="BJ33" s="392"/>
      <c r="BK33" s="392"/>
      <c r="BL33" s="392"/>
      <c r="BM33" s="392"/>
      <c r="BN33" s="392"/>
      <c r="BO33" s="392"/>
      <c r="BP33" s="392"/>
      <c r="BQ33" s="392"/>
      <c r="BR33" s="392"/>
      <c r="BS33" s="392"/>
      <c r="BT33" s="392"/>
      <c r="BU33" s="392"/>
      <c r="BV33" s="217"/>
      <c r="BW33" s="393" t="s">
        <v>207</v>
      </c>
      <c r="BX33" s="393"/>
      <c r="BY33" s="392" t="s">
        <v>209</v>
      </c>
      <c r="BZ33" s="392"/>
      <c r="CA33" s="392"/>
      <c r="CB33" s="392"/>
      <c r="CC33" s="392"/>
      <c r="CD33" s="392"/>
      <c r="CE33" s="392"/>
      <c r="CF33" s="392"/>
      <c r="CG33" s="392"/>
      <c r="CH33" s="392"/>
      <c r="CI33" s="392"/>
      <c r="CJ33" s="392"/>
      <c r="CK33" s="392"/>
      <c r="CL33" s="392"/>
      <c r="CM33" s="392"/>
      <c r="CN33" s="216"/>
      <c r="CO33" s="393" t="s">
        <v>210</v>
      </c>
      <c r="CP33" s="393"/>
      <c r="CQ33" s="392" t="s">
        <v>211</v>
      </c>
      <c r="CR33" s="392"/>
      <c r="CS33" s="392"/>
      <c r="CT33" s="392"/>
      <c r="CU33" s="392"/>
      <c r="CV33" s="392"/>
      <c r="CW33" s="392"/>
      <c r="CX33" s="392"/>
      <c r="CY33" s="392"/>
      <c r="CZ33" s="392"/>
      <c r="DA33" s="392"/>
      <c r="DB33" s="392"/>
      <c r="DC33" s="392"/>
      <c r="DD33" s="392"/>
      <c r="DE33" s="392"/>
      <c r="DF33" s="216"/>
      <c r="DG33" s="391" t="s">
        <v>212</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4</v>
      </c>
      <c r="V34" s="389"/>
      <c r="W34" s="388" t="str">
        <f>IF('各会計、関係団体の財政状況及び健全化判断比率'!B28="","",'各会計、関係団体の財政状況及び健全化判断比率'!B28)</f>
        <v>国民健康保険事業勘定特別会計</v>
      </c>
      <c r="X34" s="388"/>
      <c r="Y34" s="388"/>
      <c r="Z34" s="388"/>
      <c r="AA34" s="388"/>
      <c r="AB34" s="388"/>
      <c r="AC34" s="388"/>
      <c r="AD34" s="388"/>
      <c r="AE34" s="388"/>
      <c r="AF34" s="388"/>
      <c r="AG34" s="388"/>
      <c r="AH34" s="388"/>
      <c r="AI34" s="388"/>
      <c r="AJ34" s="388"/>
      <c r="AK34" s="388"/>
      <c r="AL34" s="214"/>
      <c r="AM34" s="389" t="str">
        <f>IF(AO34="","",MAX(C34:D43,U34:V43)+1)</f>
        <v/>
      </c>
      <c r="AN34" s="389"/>
      <c r="AO34" s="388"/>
      <c r="AP34" s="388"/>
      <c r="AQ34" s="388"/>
      <c r="AR34" s="388"/>
      <c r="AS34" s="388"/>
      <c r="AT34" s="388"/>
      <c r="AU34" s="388"/>
      <c r="AV34" s="388"/>
      <c r="AW34" s="388"/>
      <c r="AX34" s="388"/>
      <c r="AY34" s="388"/>
      <c r="AZ34" s="388"/>
      <c r="BA34" s="388"/>
      <c r="BB34" s="388"/>
      <c r="BC34" s="388"/>
      <c r="BD34" s="214"/>
      <c r="BE34" s="389" t="str">
        <f>IF(BG34="","",MAX(C34:D43,U34:V43,AM34:AN43)+1)</f>
        <v/>
      </c>
      <c r="BF34" s="389"/>
      <c r="BG34" s="388"/>
      <c r="BH34" s="388"/>
      <c r="BI34" s="388"/>
      <c r="BJ34" s="388"/>
      <c r="BK34" s="388"/>
      <c r="BL34" s="388"/>
      <c r="BM34" s="388"/>
      <c r="BN34" s="388"/>
      <c r="BO34" s="388"/>
      <c r="BP34" s="388"/>
      <c r="BQ34" s="388"/>
      <c r="BR34" s="388"/>
      <c r="BS34" s="388"/>
      <c r="BT34" s="388"/>
      <c r="BU34" s="388"/>
      <c r="BV34" s="214"/>
      <c r="BW34" s="389">
        <f>IF(BY34="","",MAX(C34:D43,U34:V43,AM34:AN43,BE34:BF43)+1)</f>
        <v>6</v>
      </c>
      <c r="BX34" s="389"/>
      <c r="BY34" s="388" t="str">
        <f>IF('各会計、関係団体の財政状況及び健全化判断比率'!B68="","",'各会計、関係団体の財政状況及び健全化判断比率'!B68)</f>
        <v>福岡県市町村消防団員等公務災害補償組合（一般会計）</v>
      </c>
      <c r="BZ34" s="388"/>
      <c r="CA34" s="388"/>
      <c r="CB34" s="388"/>
      <c r="CC34" s="388"/>
      <c r="CD34" s="388"/>
      <c r="CE34" s="388"/>
      <c r="CF34" s="388"/>
      <c r="CG34" s="388"/>
      <c r="CH34" s="388"/>
      <c r="CI34" s="388"/>
      <c r="CJ34" s="388"/>
      <c r="CK34" s="388"/>
      <c r="CL34" s="388"/>
      <c r="CM34" s="388"/>
      <c r="CN34" s="214"/>
      <c r="CO34" s="389">
        <f>IF(CQ34="","",MAX(C34:D43,U34:V43,AM34:AN43,BE34:BF43,BW34:BX43)+1)</f>
        <v>16</v>
      </c>
      <c r="CP34" s="389"/>
      <c r="CQ34" s="388" t="str">
        <f>IF('各会計、関係団体の財政状況及び健全化判断比率'!BS7="","",'各会計、関係団体の財政状況及び健全化判断比率'!BS7)</f>
        <v>川崎町立病院</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〇</v>
      </c>
      <c r="DH34" s="390"/>
      <c r="DI34" s="218"/>
      <c r="DJ34" s="186"/>
      <c r="DK34" s="186"/>
      <c r="DL34" s="186"/>
      <c r="DM34" s="186"/>
      <c r="DN34" s="186"/>
      <c r="DO34" s="186"/>
    </row>
    <row r="35" spans="1:119" ht="32.25" customHeight="1" x14ac:dyDescent="0.15">
      <c r="A35" s="187"/>
      <c r="B35" s="213"/>
      <c r="C35" s="389">
        <f>IF(E35="","",C34+1)</f>
        <v>2</v>
      </c>
      <c r="D35" s="389"/>
      <c r="E35" s="388" t="str">
        <f>IF('各会計、関係団体の財政状況及び健全化判断比率'!B8="","",'各会計、関係団体の財政状況及び健全化判断比率'!B8)</f>
        <v>学校給食センター特別会計</v>
      </c>
      <c r="F35" s="388"/>
      <c r="G35" s="388"/>
      <c r="H35" s="388"/>
      <c r="I35" s="388"/>
      <c r="J35" s="388"/>
      <c r="K35" s="388"/>
      <c r="L35" s="388"/>
      <c r="M35" s="388"/>
      <c r="N35" s="388"/>
      <c r="O35" s="388"/>
      <c r="P35" s="388"/>
      <c r="Q35" s="388"/>
      <c r="R35" s="388"/>
      <c r="S35" s="388"/>
      <c r="T35" s="214"/>
      <c r="U35" s="389">
        <f>IF(W35="","",U34+1)</f>
        <v>5</v>
      </c>
      <c r="V35" s="389"/>
      <c r="W35" s="388" t="str">
        <f>IF('各会計、関係団体の財政状況及び健全化判断比率'!B29="","",'各会計、関係団体の財政状況及び健全化判断比率'!B29)</f>
        <v>後期高齢者医療特別会計</v>
      </c>
      <c r="X35" s="388"/>
      <c r="Y35" s="388"/>
      <c r="Z35" s="388"/>
      <c r="AA35" s="388"/>
      <c r="AB35" s="388"/>
      <c r="AC35" s="388"/>
      <c r="AD35" s="388"/>
      <c r="AE35" s="388"/>
      <c r="AF35" s="388"/>
      <c r="AG35" s="388"/>
      <c r="AH35" s="388"/>
      <c r="AI35" s="388"/>
      <c r="AJ35" s="388"/>
      <c r="AK35" s="388"/>
      <c r="AL35" s="214"/>
      <c r="AM35" s="389" t="str">
        <f t="shared" ref="AM35:AM43" si="0">IF(AO35="","",AM34+1)</f>
        <v/>
      </c>
      <c r="AN35" s="389"/>
      <c r="AO35" s="388"/>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7</v>
      </c>
      <c r="BX35" s="389"/>
      <c r="BY35" s="388" t="str">
        <f>IF('各会計、関係団体の財政状況及び健全化判断比率'!B69="","",'各会計、関係団体の財政状況及び健全化判断比率'!B69)</f>
        <v>福岡県市町村職員退職手当組合（一般会計）</v>
      </c>
      <c r="BZ35" s="388"/>
      <c r="CA35" s="388"/>
      <c r="CB35" s="388"/>
      <c r="CC35" s="388"/>
      <c r="CD35" s="388"/>
      <c r="CE35" s="388"/>
      <c r="CF35" s="388"/>
      <c r="CG35" s="388"/>
      <c r="CH35" s="388"/>
      <c r="CI35" s="388"/>
      <c r="CJ35" s="388"/>
      <c r="CK35" s="388"/>
      <c r="CL35" s="388"/>
      <c r="CM35" s="388"/>
      <c r="CN35" s="214"/>
      <c r="CO35" s="389">
        <f t="shared" ref="CO35:CO43" si="3">IF(CQ35="","",CO34+1)</f>
        <v>17</v>
      </c>
      <c r="CP35" s="389"/>
      <c r="CQ35" s="388" t="str">
        <f>IF('各会計、関係団体の財政状況及び健全化判断比率'!BS8="","",'各会計、関係団体の財政状況及び健全化判断比率'!BS8)</f>
        <v>川崎アグリ</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〇</v>
      </c>
      <c r="DH35" s="390"/>
      <c r="DI35" s="218"/>
      <c r="DJ35" s="186"/>
      <c r="DK35" s="186"/>
      <c r="DL35" s="186"/>
      <c r="DM35" s="186"/>
      <c r="DN35" s="186"/>
      <c r="DO35" s="186"/>
    </row>
    <row r="36" spans="1:119" ht="32.25" customHeight="1" x14ac:dyDescent="0.15">
      <c r="A36" s="187"/>
      <c r="B36" s="213"/>
      <c r="C36" s="389">
        <f>IF(E36="","",C35+1)</f>
        <v>3</v>
      </c>
      <c r="D36" s="389"/>
      <c r="E36" s="388" t="str">
        <f>IF('各会計、関係団体の財政状況及び健全化判断比率'!B9="","",'各会計、関係団体の財政状況及び健全化判断比率'!B9)</f>
        <v>住宅新築資金等貸付事業特別会計</v>
      </c>
      <c r="F36" s="388"/>
      <c r="G36" s="388"/>
      <c r="H36" s="388"/>
      <c r="I36" s="388"/>
      <c r="J36" s="388"/>
      <c r="K36" s="388"/>
      <c r="L36" s="388"/>
      <c r="M36" s="388"/>
      <c r="N36" s="388"/>
      <c r="O36" s="388"/>
      <c r="P36" s="388"/>
      <c r="Q36" s="388"/>
      <c r="R36" s="388"/>
      <c r="S36" s="388"/>
      <c r="T36" s="214"/>
      <c r="U36" s="389" t="str">
        <f t="shared" ref="U36:U43" si="4">IF(W36="","",U35+1)</f>
        <v/>
      </c>
      <c r="V36" s="389"/>
      <c r="W36" s="388"/>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8</v>
      </c>
      <c r="BX36" s="389"/>
      <c r="BY36" s="388" t="str">
        <f>IF('各会計、関係団体の財政状況及び健全化判断比率'!B70="","",'各会計、関係団体の財政状況及び健全化判断比率'!B70)</f>
        <v>福岡県市町村職員退職手当組合（基金特別会計）</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t="str">
        <f t="shared" si="4"/>
        <v/>
      </c>
      <c r="V37" s="389"/>
      <c r="W37" s="388"/>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9</v>
      </c>
      <c r="BX37" s="389"/>
      <c r="BY37" s="388" t="str">
        <f>IF('各会計、関係団体の財政状況及び健全化判断比率'!B71="","",'各会計、関係団体の財政状況及び健全化判断比率'!B71)</f>
        <v>福岡県自治会館管理組合（一般会計）</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10</v>
      </c>
      <c r="BX38" s="389"/>
      <c r="BY38" s="388" t="str">
        <f>IF('各会計、関係団体の財政状況及び健全化判断比率'!B72="","",'各会計、関係団体の財政状況及び健全化判断比率'!B72)</f>
        <v>福岡県田川地区消防組合（一般会計）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11</v>
      </c>
      <c r="BX39" s="389"/>
      <c r="BY39" s="388" t="str">
        <f>IF('各会計、関係団体の財政状況及び健全化判断比率'!B73="","",'各会計、関係団体の財政状況及び健全化判断比率'!B73)</f>
        <v>田川郡東部環境衛生施設組合（一般会計）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12</v>
      </c>
      <c r="BX40" s="389"/>
      <c r="BY40" s="388" t="str">
        <f>IF('各会計、関係団体の財政状況及び健全化判断比率'!B74="","",'各会計、関係団体の財政状況及び健全化判断比率'!B74)</f>
        <v>田川地区斎場組合（一般会計）</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f t="shared" si="2"/>
        <v>13</v>
      </c>
      <c r="BX41" s="389"/>
      <c r="BY41" s="388" t="str">
        <f>IF('各会計、関係団体の財政状況及び健全化判断比率'!B75="","",'各会計、関係団体の財政状況及び健全化判断比率'!B75)</f>
        <v>福岡県自治振興組合（一般会計）</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f t="shared" si="2"/>
        <v>14</v>
      </c>
      <c r="BX42" s="389"/>
      <c r="BY42" s="388" t="str">
        <f>IF('各会計、関係団体の財政状況及び健全化判断比率'!B76="","",'各会計、関係団体の財政状況及び健全化判断比率'!B76)</f>
        <v>福岡県自治振興組合（公文書館事業特別会計）</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f t="shared" si="2"/>
        <v>15</v>
      </c>
      <c r="BX43" s="389"/>
      <c r="BY43" s="388" t="str">
        <f>IF('各会計、関係団体の財政状況及び健全化判断比率'!B77="","",'各会計、関係団体の財政状況及び健全化判断比率'!B77)</f>
        <v>田川地区清掃施設組合（一般会計）</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213</v>
      </c>
      <c r="C46" s="186"/>
      <c r="D46" s="186"/>
      <c r="E46" s="186" t="s">
        <v>214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217</v>
      </c>
    </row>
    <row r="50" spans="5:5" x14ac:dyDescent="0.15">
      <c r="E50" s="188" t="s">
        <v>218</v>
      </c>
    </row>
    <row r="51" spans="5:5" x14ac:dyDescent="0.15">
      <c r="E51" s="188" t="s">
        <v>219</v>
      </c>
    </row>
    <row r="52" spans="5:5" x14ac:dyDescent="0.15">
      <c r="E52" s="188" t="s">
        <v>220</v>
      </c>
    </row>
    <row r="53" spans="5:5" x14ac:dyDescent="0.15"/>
    <row r="54" spans="5:5" x14ac:dyDescent="0.15"/>
    <row r="55" spans="5:5" x14ac:dyDescent="0.15"/>
    <row r="56" spans="5:5" x14ac:dyDescent="0.15"/>
  </sheetData>
  <sheetProtection algorithmName="SHA-512" hashValue="HoImnRskG8T/tONCbia+MBCC/L7vQ0EXjW84vOEdpG+fd9oUm2Rd5LDHHrYJo+CIZ+1oUFk9owx0UvLE1wDUaw==" saltValue="wrIEbJIYexYaZjQ5cDe0J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221</v>
      </c>
      <c r="DI1" s="762"/>
      <c r="DJ1" s="762"/>
      <c r="DK1" s="762"/>
      <c r="DL1" s="762"/>
      <c r="DM1" s="762"/>
      <c r="DN1" s="763"/>
      <c r="DO1" s="226"/>
      <c r="DP1" s="761" t="s">
        <v>222</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223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224</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225</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226</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227</v>
      </c>
      <c r="S4" s="704"/>
      <c r="T4" s="704"/>
      <c r="U4" s="704"/>
      <c r="V4" s="704"/>
      <c r="W4" s="704"/>
      <c r="X4" s="704"/>
      <c r="Y4" s="705"/>
      <c r="Z4" s="703" t="s">
        <v>228</v>
      </c>
      <c r="AA4" s="704"/>
      <c r="AB4" s="704"/>
      <c r="AC4" s="705"/>
      <c r="AD4" s="703" t="s">
        <v>229</v>
      </c>
      <c r="AE4" s="704"/>
      <c r="AF4" s="704"/>
      <c r="AG4" s="704"/>
      <c r="AH4" s="704"/>
      <c r="AI4" s="704"/>
      <c r="AJ4" s="704"/>
      <c r="AK4" s="705"/>
      <c r="AL4" s="703" t="s">
        <v>228</v>
      </c>
      <c r="AM4" s="704"/>
      <c r="AN4" s="704"/>
      <c r="AO4" s="705"/>
      <c r="AP4" s="764" t="s">
        <v>230</v>
      </c>
      <c r="AQ4" s="764"/>
      <c r="AR4" s="764"/>
      <c r="AS4" s="764"/>
      <c r="AT4" s="764"/>
      <c r="AU4" s="764"/>
      <c r="AV4" s="764"/>
      <c r="AW4" s="764"/>
      <c r="AX4" s="764"/>
      <c r="AY4" s="764"/>
      <c r="AZ4" s="764"/>
      <c r="BA4" s="764"/>
      <c r="BB4" s="764"/>
      <c r="BC4" s="764"/>
      <c r="BD4" s="764"/>
      <c r="BE4" s="764"/>
      <c r="BF4" s="764"/>
      <c r="BG4" s="764" t="s">
        <v>231</v>
      </c>
      <c r="BH4" s="764"/>
      <c r="BI4" s="764"/>
      <c r="BJ4" s="764"/>
      <c r="BK4" s="764"/>
      <c r="BL4" s="764"/>
      <c r="BM4" s="764"/>
      <c r="BN4" s="764"/>
      <c r="BO4" s="764" t="s">
        <v>228</v>
      </c>
      <c r="BP4" s="764"/>
      <c r="BQ4" s="764"/>
      <c r="BR4" s="764"/>
      <c r="BS4" s="764" t="s">
        <v>232</v>
      </c>
      <c r="BT4" s="764"/>
      <c r="BU4" s="764"/>
      <c r="BV4" s="764"/>
      <c r="BW4" s="764"/>
      <c r="BX4" s="764"/>
      <c r="BY4" s="764"/>
      <c r="BZ4" s="764"/>
      <c r="CA4" s="764"/>
      <c r="CB4" s="764"/>
      <c r="CD4" s="746" t="s">
        <v>233</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08" t="s">
        <v>234</v>
      </c>
      <c r="C5" s="709"/>
      <c r="D5" s="709"/>
      <c r="E5" s="709"/>
      <c r="F5" s="709"/>
      <c r="G5" s="709"/>
      <c r="H5" s="709"/>
      <c r="I5" s="709"/>
      <c r="J5" s="709"/>
      <c r="K5" s="709"/>
      <c r="L5" s="709"/>
      <c r="M5" s="709"/>
      <c r="N5" s="709"/>
      <c r="O5" s="709"/>
      <c r="P5" s="709"/>
      <c r="Q5" s="710"/>
      <c r="R5" s="697">
        <v>1276217</v>
      </c>
      <c r="S5" s="698"/>
      <c r="T5" s="698"/>
      <c r="U5" s="698"/>
      <c r="V5" s="698"/>
      <c r="W5" s="698"/>
      <c r="X5" s="698"/>
      <c r="Y5" s="741"/>
      <c r="Z5" s="759">
        <v>10.1</v>
      </c>
      <c r="AA5" s="759"/>
      <c r="AB5" s="759"/>
      <c r="AC5" s="759"/>
      <c r="AD5" s="760">
        <v>1276217</v>
      </c>
      <c r="AE5" s="760"/>
      <c r="AF5" s="760"/>
      <c r="AG5" s="760"/>
      <c r="AH5" s="760"/>
      <c r="AI5" s="760"/>
      <c r="AJ5" s="760"/>
      <c r="AK5" s="760"/>
      <c r="AL5" s="742">
        <v>26.4</v>
      </c>
      <c r="AM5" s="713"/>
      <c r="AN5" s="713"/>
      <c r="AO5" s="743"/>
      <c r="AP5" s="708" t="s">
        <v>235</v>
      </c>
      <c r="AQ5" s="709"/>
      <c r="AR5" s="709"/>
      <c r="AS5" s="709"/>
      <c r="AT5" s="709"/>
      <c r="AU5" s="709"/>
      <c r="AV5" s="709"/>
      <c r="AW5" s="709"/>
      <c r="AX5" s="709"/>
      <c r="AY5" s="709"/>
      <c r="AZ5" s="709"/>
      <c r="BA5" s="709"/>
      <c r="BB5" s="709"/>
      <c r="BC5" s="709"/>
      <c r="BD5" s="709"/>
      <c r="BE5" s="709"/>
      <c r="BF5" s="710"/>
      <c r="BG5" s="642">
        <v>1276217</v>
      </c>
      <c r="BH5" s="643"/>
      <c r="BI5" s="643"/>
      <c r="BJ5" s="643"/>
      <c r="BK5" s="643"/>
      <c r="BL5" s="643"/>
      <c r="BM5" s="643"/>
      <c r="BN5" s="644"/>
      <c r="BO5" s="675">
        <v>100</v>
      </c>
      <c r="BP5" s="675"/>
      <c r="BQ5" s="675"/>
      <c r="BR5" s="675"/>
      <c r="BS5" s="676">
        <v>5669</v>
      </c>
      <c r="BT5" s="676"/>
      <c r="BU5" s="676"/>
      <c r="BV5" s="676"/>
      <c r="BW5" s="676"/>
      <c r="BX5" s="676"/>
      <c r="BY5" s="676"/>
      <c r="BZ5" s="676"/>
      <c r="CA5" s="676"/>
      <c r="CB5" s="739"/>
      <c r="CD5" s="746" t="s">
        <v>230</v>
      </c>
      <c r="CE5" s="747"/>
      <c r="CF5" s="747"/>
      <c r="CG5" s="747"/>
      <c r="CH5" s="747"/>
      <c r="CI5" s="747"/>
      <c r="CJ5" s="747"/>
      <c r="CK5" s="747"/>
      <c r="CL5" s="747"/>
      <c r="CM5" s="747"/>
      <c r="CN5" s="747"/>
      <c r="CO5" s="747"/>
      <c r="CP5" s="747"/>
      <c r="CQ5" s="748"/>
      <c r="CR5" s="746" t="s">
        <v>236</v>
      </c>
      <c r="CS5" s="747"/>
      <c r="CT5" s="747"/>
      <c r="CU5" s="747"/>
      <c r="CV5" s="747"/>
      <c r="CW5" s="747"/>
      <c r="CX5" s="747"/>
      <c r="CY5" s="748"/>
      <c r="CZ5" s="746" t="s">
        <v>228</v>
      </c>
      <c r="DA5" s="747"/>
      <c r="DB5" s="747"/>
      <c r="DC5" s="748"/>
      <c r="DD5" s="746" t="s">
        <v>237</v>
      </c>
      <c r="DE5" s="747"/>
      <c r="DF5" s="747"/>
      <c r="DG5" s="747"/>
      <c r="DH5" s="747"/>
      <c r="DI5" s="747"/>
      <c r="DJ5" s="747"/>
      <c r="DK5" s="747"/>
      <c r="DL5" s="747"/>
      <c r="DM5" s="747"/>
      <c r="DN5" s="747"/>
      <c r="DO5" s="747"/>
      <c r="DP5" s="748"/>
      <c r="DQ5" s="746" t="s">
        <v>238</v>
      </c>
      <c r="DR5" s="747"/>
      <c r="DS5" s="747"/>
      <c r="DT5" s="747"/>
      <c r="DU5" s="747"/>
      <c r="DV5" s="747"/>
      <c r="DW5" s="747"/>
      <c r="DX5" s="747"/>
      <c r="DY5" s="747"/>
      <c r="DZ5" s="747"/>
      <c r="EA5" s="747"/>
      <c r="EB5" s="747"/>
      <c r="EC5" s="748"/>
    </row>
    <row r="6" spans="2:143" ht="11.25" customHeight="1" x14ac:dyDescent="0.15">
      <c r="B6" s="639" t="s">
        <v>239</v>
      </c>
      <c r="C6" s="640"/>
      <c r="D6" s="640"/>
      <c r="E6" s="640"/>
      <c r="F6" s="640"/>
      <c r="G6" s="640"/>
      <c r="H6" s="640"/>
      <c r="I6" s="640"/>
      <c r="J6" s="640"/>
      <c r="K6" s="640"/>
      <c r="L6" s="640"/>
      <c r="M6" s="640"/>
      <c r="N6" s="640"/>
      <c r="O6" s="640"/>
      <c r="P6" s="640"/>
      <c r="Q6" s="641"/>
      <c r="R6" s="642">
        <v>73886</v>
      </c>
      <c r="S6" s="643"/>
      <c r="T6" s="643"/>
      <c r="U6" s="643"/>
      <c r="V6" s="643"/>
      <c r="W6" s="643"/>
      <c r="X6" s="643"/>
      <c r="Y6" s="644"/>
      <c r="Z6" s="675">
        <v>0.6</v>
      </c>
      <c r="AA6" s="675"/>
      <c r="AB6" s="675"/>
      <c r="AC6" s="675"/>
      <c r="AD6" s="676">
        <v>73886</v>
      </c>
      <c r="AE6" s="676"/>
      <c r="AF6" s="676"/>
      <c r="AG6" s="676"/>
      <c r="AH6" s="676"/>
      <c r="AI6" s="676"/>
      <c r="AJ6" s="676"/>
      <c r="AK6" s="676"/>
      <c r="AL6" s="645">
        <v>1.5</v>
      </c>
      <c r="AM6" s="646"/>
      <c r="AN6" s="646"/>
      <c r="AO6" s="677"/>
      <c r="AP6" s="639" t="s">
        <v>240</v>
      </c>
      <c r="AQ6" s="640"/>
      <c r="AR6" s="640"/>
      <c r="AS6" s="640"/>
      <c r="AT6" s="640"/>
      <c r="AU6" s="640"/>
      <c r="AV6" s="640"/>
      <c r="AW6" s="640"/>
      <c r="AX6" s="640"/>
      <c r="AY6" s="640"/>
      <c r="AZ6" s="640"/>
      <c r="BA6" s="640"/>
      <c r="BB6" s="640"/>
      <c r="BC6" s="640"/>
      <c r="BD6" s="640"/>
      <c r="BE6" s="640"/>
      <c r="BF6" s="641"/>
      <c r="BG6" s="642">
        <v>1276217</v>
      </c>
      <c r="BH6" s="643"/>
      <c r="BI6" s="643"/>
      <c r="BJ6" s="643"/>
      <c r="BK6" s="643"/>
      <c r="BL6" s="643"/>
      <c r="BM6" s="643"/>
      <c r="BN6" s="644"/>
      <c r="BO6" s="675">
        <v>100</v>
      </c>
      <c r="BP6" s="675"/>
      <c r="BQ6" s="675"/>
      <c r="BR6" s="675"/>
      <c r="BS6" s="676">
        <v>5669</v>
      </c>
      <c r="BT6" s="676"/>
      <c r="BU6" s="676"/>
      <c r="BV6" s="676"/>
      <c r="BW6" s="676"/>
      <c r="BX6" s="676"/>
      <c r="BY6" s="676"/>
      <c r="BZ6" s="676"/>
      <c r="CA6" s="676"/>
      <c r="CB6" s="739"/>
      <c r="CD6" s="700" t="s">
        <v>241</v>
      </c>
      <c r="CE6" s="701"/>
      <c r="CF6" s="701"/>
      <c r="CG6" s="701"/>
      <c r="CH6" s="701"/>
      <c r="CI6" s="701"/>
      <c r="CJ6" s="701"/>
      <c r="CK6" s="701"/>
      <c r="CL6" s="701"/>
      <c r="CM6" s="701"/>
      <c r="CN6" s="701"/>
      <c r="CO6" s="701"/>
      <c r="CP6" s="701"/>
      <c r="CQ6" s="702"/>
      <c r="CR6" s="642">
        <v>112602</v>
      </c>
      <c r="CS6" s="643"/>
      <c r="CT6" s="643"/>
      <c r="CU6" s="643"/>
      <c r="CV6" s="643"/>
      <c r="CW6" s="643"/>
      <c r="CX6" s="643"/>
      <c r="CY6" s="644"/>
      <c r="CZ6" s="742">
        <v>0.9</v>
      </c>
      <c r="DA6" s="713"/>
      <c r="DB6" s="713"/>
      <c r="DC6" s="745"/>
      <c r="DD6" s="648" t="s">
        <v>242</v>
      </c>
      <c r="DE6" s="643"/>
      <c r="DF6" s="643"/>
      <c r="DG6" s="643"/>
      <c r="DH6" s="643"/>
      <c r="DI6" s="643"/>
      <c r="DJ6" s="643"/>
      <c r="DK6" s="643"/>
      <c r="DL6" s="643"/>
      <c r="DM6" s="643"/>
      <c r="DN6" s="643"/>
      <c r="DO6" s="643"/>
      <c r="DP6" s="644"/>
      <c r="DQ6" s="648">
        <v>112548</v>
      </c>
      <c r="DR6" s="643"/>
      <c r="DS6" s="643"/>
      <c r="DT6" s="643"/>
      <c r="DU6" s="643"/>
      <c r="DV6" s="643"/>
      <c r="DW6" s="643"/>
      <c r="DX6" s="643"/>
      <c r="DY6" s="643"/>
      <c r="DZ6" s="643"/>
      <c r="EA6" s="643"/>
      <c r="EB6" s="643"/>
      <c r="EC6" s="689"/>
    </row>
    <row r="7" spans="2:143" ht="11.25" customHeight="1" x14ac:dyDescent="0.15">
      <c r="B7" s="639" t="s">
        <v>243</v>
      </c>
      <c r="C7" s="640"/>
      <c r="D7" s="640"/>
      <c r="E7" s="640"/>
      <c r="F7" s="640"/>
      <c r="G7" s="640"/>
      <c r="H7" s="640"/>
      <c r="I7" s="640"/>
      <c r="J7" s="640"/>
      <c r="K7" s="640"/>
      <c r="L7" s="640"/>
      <c r="M7" s="640"/>
      <c r="N7" s="640"/>
      <c r="O7" s="640"/>
      <c r="P7" s="640"/>
      <c r="Q7" s="641"/>
      <c r="R7" s="642">
        <v>721</v>
      </c>
      <c r="S7" s="643"/>
      <c r="T7" s="643"/>
      <c r="U7" s="643"/>
      <c r="V7" s="643"/>
      <c r="W7" s="643"/>
      <c r="X7" s="643"/>
      <c r="Y7" s="644"/>
      <c r="Z7" s="675">
        <v>0</v>
      </c>
      <c r="AA7" s="675"/>
      <c r="AB7" s="675"/>
      <c r="AC7" s="675"/>
      <c r="AD7" s="676">
        <v>721</v>
      </c>
      <c r="AE7" s="676"/>
      <c r="AF7" s="676"/>
      <c r="AG7" s="676"/>
      <c r="AH7" s="676"/>
      <c r="AI7" s="676"/>
      <c r="AJ7" s="676"/>
      <c r="AK7" s="676"/>
      <c r="AL7" s="645">
        <v>0</v>
      </c>
      <c r="AM7" s="646"/>
      <c r="AN7" s="646"/>
      <c r="AO7" s="677"/>
      <c r="AP7" s="639" t="s">
        <v>244</v>
      </c>
      <c r="AQ7" s="640"/>
      <c r="AR7" s="640"/>
      <c r="AS7" s="640"/>
      <c r="AT7" s="640"/>
      <c r="AU7" s="640"/>
      <c r="AV7" s="640"/>
      <c r="AW7" s="640"/>
      <c r="AX7" s="640"/>
      <c r="AY7" s="640"/>
      <c r="AZ7" s="640"/>
      <c r="BA7" s="640"/>
      <c r="BB7" s="640"/>
      <c r="BC7" s="640"/>
      <c r="BD7" s="640"/>
      <c r="BE7" s="640"/>
      <c r="BF7" s="641"/>
      <c r="BG7" s="642">
        <v>462713</v>
      </c>
      <c r="BH7" s="643"/>
      <c r="BI7" s="643"/>
      <c r="BJ7" s="643"/>
      <c r="BK7" s="643"/>
      <c r="BL7" s="643"/>
      <c r="BM7" s="643"/>
      <c r="BN7" s="644"/>
      <c r="BO7" s="675">
        <v>36.299999999999997</v>
      </c>
      <c r="BP7" s="675"/>
      <c r="BQ7" s="675"/>
      <c r="BR7" s="675"/>
      <c r="BS7" s="676">
        <v>5669</v>
      </c>
      <c r="BT7" s="676"/>
      <c r="BU7" s="676"/>
      <c r="BV7" s="676"/>
      <c r="BW7" s="676"/>
      <c r="BX7" s="676"/>
      <c r="BY7" s="676"/>
      <c r="BZ7" s="676"/>
      <c r="CA7" s="676"/>
      <c r="CB7" s="739"/>
      <c r="CD7" s="681" t="s">
        <v>245</v>
      </c>
      <c r="CE7" s="682"/>
      <c r="CF7" s="682"/>
      <c r="CG7" s="682"/>
      <c r="CH7" s="682"/>
      <c r="CI7" s="682"/>
      <c r="CJ7" s="682"/>
      <c r="CK7" s="682"/>
      <c r="CL7" s="682"/>
      <c r="CM7" s="682"/>
      <c r="CN7" s="682"/>
      <c r="CO7" s="682"/>
      <c r="CP7" s="682"/>
      <c r="CQ7" s="683"/>
      <c r="CR7" s="642">
        <v>4440806</v>
      </c>
      <c r="CS7" s="643"/>
      <c r="CT7" s="643"/>
      <c r="CU7" s="643"/>
      <c r="CV7" s="643"/>
      <c r="CW7" s="643"/>
      <c r="CX7" s="643"/>
      <c r="CY7" s="644"/>
      <c r="CZ7" s="675">
        <v>35.5</v>
      </c>
      <c r="DA7" s="675"/>
      <c r="DB7" s="675"/>
      <c r="DC7" s="675"/>
      <c r="DD7" s="648">
        <v>14972</v>
      </c>
      <c r="DE7" s="643"/>
      <c r="DF7" s="643"/>
      <c r="DG7" s="643"/>
      <c r="DH7" s="643"/>
      <c r="DI7" s="643"/>
      <c r="DJ7" s="643"/>
      <c r="DK7" s="643"/>
      <c r="DL7" s="643"/>
      <c r="DM7" s="643"/>
      <c r="DN7" s="643"/>
      <c r="DO7" s="643"/>
      <c r="DP7" s="644"/>
      <c r="DQ7" s="648">
        <v>1363907</v>
      </c>
      <c r="DR7" s="643"/>
      <c r="DS7" s="643"/>
      <c r="DT7" s="643"/>
      <c r="DU7" s="643"/>
      <c r="DV7" s="643"/>
      <c r="DW7" s="643"/>
      <c r="DX7" s="643"/>
      <c r="DY7" s="643"/>
      <c r="DZ7" s="643"/>
      <c r="EA7" s="643"/>
      <c r="EB7" s="643"/>
      <c r="EC7" s="689"/>
    </row>
    <row r="8" spans="2:143" ht="11.25" customHeight="1" x14ac:dyDescent="0.15">
      <c r="B8" s="639" t="s">
        <v>246</v>
      </c>
      <c r="C8" s="640"/>
      <c r="D8" s="640"/>
      <c r="E8" s="640"/>
      <c r="F8" s="640"/>
      <c r="G8" s="640"/>
      <c r="H8" s="640"/>
      <c r="I8" s="640"/>
      <c r="J8" s="640"/>
      <c r="K8" s="640"/>
      <c r="L8" s="640"/>
      <c r="M8" s="640"/>
      <c r="N8" s="640"/>
      <c r="O8" s="640"/>
      <c r="P8" s="640"/>
      <c r="Q8" s="641"/>
      <c r="R8" s="642">
        <v>3622</v>
      </c>
      <c r="S8" s="643"/>
      <c r="T8" s="643"/>
      <c r="U8" s="643"/>
      <c r="V8" s="643"/>
      <c r="W8" s="643"/>
      <c r="X8" s="643"/>
      <c r="Y8" s="644"/>
      <c r="Z8" s="675">
        <v>0</v>
      </c>
      <c r="AA8" s="675"/>
      <c r="AB8" s="675"/>
      <c r="AC8" s="675"/>
      <c r="AD8" s="676">
        <v>3622</v>
      </c>
      <c r="AE8" s="676"/>
      <c r="AF8" s="676"/>
      <c r="AG8" s="676"/>
      <c r="AH8" s="676"/>
      <c r="AI8" s="676"/>
      <c r="AJ8" s="676"/>
      <c r="AK8" s="676"/>
      <c r="AL8" s="645">
        <v>0.1</v>
      </c>
      <c r="AM8" s="646"/>
      <c r="AN8" s="646"/>
      <c r="AO8" s="677"/>
      <c r="AP8" s="639" t="s">
        <v>247</v>
      </c>
      <c r="AQ8" s="640"/>
      <c r="AR8" s="640"/>
      <c r="AS8" s="640"/>
      <c r="AT8" s="640"/>
      <c r="AU8" s="640"/>
      <c r="AV8" s="640"/>
      <c r="AW8" s="640"/>
      <c r="AX8" s="640"/>
      <c r="AY8" s="640"/>
      <c r="AZ8" s="640"/>
      <c r="BA8" s="640"/>
      <c r="BB8" s="640"/>
      <c r="BC8" s="640"/>
      <c r="BD8" s="640"/>
      <c r="BE8" s="640"/>
      <c r="BF8" s="641"/>
      <c r="BG8" s="642">
        <v>21061</v>
      </c>
      <c r="BH8" s="643"/>
      <c r="BI8" s="643"/>
      <c r="BJ8" s="643"/>
      <c r="BK8" s="643"/>
      <c r="BL8" s="643"/>
      <c r="BM8" s="643"/>
      <c r="BN8" s="644"/>
      <c r="BO8" s="675">
        <v>1.7</v>
      </c>
      <c r="BP8" s="675"/>
      <c r="BQ8" s="675"/>
      <c r="BR8" s="675"/>
      <c r="BS8" s="648" t="s">
        <v>242</v>
      </c>
      <c r="BT8" s="643"/>
      <c r="BU8" s="643"/>
      <c r="BV8" s="643"/>
      <c r="BW8" s="643"/>
      <c r="BX8" s="643"/>
      <c r="BY8" s="643"/>
      <c r="BZ8" s="643"/>
      <c r="CA8" s="643"/>
      <c r="CB8" s="689"/>
      <c r="CD8" s="681" t="s">
        <v>248</v>
      </c>
      <c r="CE8" s="682"/>
      <c r="CF8" s="682"/>
      <c r="CG8" s="682"/>
      <c r="CH8" s="682"/>
      <c r="CI8" s="682"/>
      <c r="CJ8" s="682"/>
      <c r="CK8" s="682"/>
      <c r="CL8" s="682"/>
      <c r="CM8" s="682"/>
      <c r="CN8" s="682"/>
      <c r="CO8" s="682"/>
      <c r="CP8" s="682"/>
      <c r="CQ8" s="683"/>
      <c r="CR8" s="642">
        <v>3597933</v>
      </c>
      <c r="CS8" s="643"/>
      <c r="CT8" s="643"/>
      <c r="CU8" s="643"/>
      <c r="CV8" s="643"/>
      <c r="CW8" s="643"/>
      <c r="CX8" s="643"/>
      <c r="CY8" s="644"/>
      <c r="CZ8" s="675">
        <v>28.7</v>
      </c>
      <c r="DA8" s="675"/>
      <c r="DB8" s="675"/>
      <c r="DC8" s="675"/>
      <c r="DD8" s="648">
        <v>22199</v>
      </c>
      <c r="DE8" s="643"/>
      <c r="DF8" s="643"/>
      <c r="DG8" s="643"/>
      <c r="DH8" s="643"/>
      <c r="DI8" s="643"/>
      <c r="DJ8" s="643"/>
      <c r="DK8" s="643"/>
      <c r="DL8" s="643"/>
      <c r="DM8" s="643"/>
      <c r="DN8" s="643"/>
      <c r="DO8" s="643"/>
      <c r="DP8" s="644"/>
      <c r="DQ8" s="648">
        <v>1647931</v>
      </c>
      <c r="DR8" s="643"/>
      <c r="DS8" s="643"/>
      <c r="DT8" s="643"/>
      <c r="DU8" s="643"/>
      <c r="DV8" s="643"/>
      <c r="DW8" s="643"/>
      <c r="DX8" s="643"/>
      <c r="DY8" s="643"/>
      <c r="DZ8" s="643"/>
      <c r="EA8" s="643"/>
      <c r="EB8" s="643"/>
      <c r="EC8" s="689"/>
    </row>
    <row r="9" spans="2:143" ht="11.25" customHeight="1" x14ac:dyDescent="0.15">
      <c r="B9" s="639" t="s">
        <v>249</v>
      </c>
      <c r="C9" s="640"/>
      <c r="D9" s="640"/>
      <c r="E9" s="640"/>
      <c r="F9" s="640"/>
      <c r="G9" s="640"/>
      <c r="H9" s="640"/>
      <c r="I9" s="640"/>
      <c r="J9" s="640"/>
      <c r="K9" s="640"/>
      <c r="L9" s="640"/>
      <c r="M9" s="640"/>
      <c r="N9" s="640"/>
      <c r="O9" s="640"/>
      <c r="P9" s="640"/>
      <c r="Q9" s="641"/>
      <c r="R9" s="642">
        <v>4718</v>
      </c>
      <c r="S9" s="643"/>
      <c r="T9" s="643"/>
      <c r="U9" s="643"/>
      <c r="V9" s="643"/>
      <c r="W9" s="643"/>
      <c r="X9" s="643"/>
      <c r="Y9" s="644"/>
      <c r="Z9" s="675">
        <v>0</v>
      </c>
      <c r="AA9" s="675"/>
      <c r="AB9" s="675"/>
      <c r="AC9" s="675"/>
      <c r="AD9" s="676">
        <v>4718</v>
      </c>
      <c r="AE9" s="676"/>
      <c r="AF9" s="676"/>
      <c r="AG9" s="676"/>
      <c r="AH9" s="676"/>
      <c r="AI9" s="676"/>
      <c r="AJ9" s="676"/>
      <c r="AK9" s="676"/>
      <c r="AL9" s="645">
        <v>0.1</v>
      </c>
      <c r="AM9" s="646"/>
      <c r="AN9" s="646"/>
      <c r="AO9" s="677"/>
      <c r="AP9" s="639" t="s">
        <v>250</v>
      </c>
      <c r="AQ9" s="640"/>
      <c r="AR9" s="640"/>
      <c r="AS9" s="640"/>
      <c r="AT9" s="640"/>
      <c r="AU9" s="640"/>
      <c r="AV9" s="640"/>
      <c r="AW9" s="640"/>
      <c r="AX9" s="640"/>
      <c r="AY9" s="640"/>
      <c r="AZ9" s="640"/>
      <c r="BA9" s="640"/>
      <c r="BB9" s="640"/>
      <c r="BC9" s="640"/>
      <c r="BD9" s="640"/>
      <c r="BE9" s="640"/>
      <c r="BF9" s="641"/>
      <c r="BG9" s="642">
        <v>391192</v>
      </c>
      <c r="BH9" s="643"/>
      <c r="BI9" s="643"/>
      <c r="BJ9" s="643"/>
      <c r="BK9" s="643"/>
      <c r="BL9" s="643"/>
      <c r="BM9" s="643"/>
      <c r="BN9" s="644"/>
      <c r="BO9" s="675">
        <v>30.7</v>
      </c>
      <c r="BP9" s="675"/>
      <c r="BQ9" s="675"/>
      <c r="BR9" s="675"/>
      <c r="BS9" s="648" t="s">
        <v>242</v>
      </c>
      <c r="BT9" s="643"/>
      <c r="BU9" s="643"/>
      <c r="BV9" s="643"/>
      <c r="BW9" s="643"/>
      <c r="BX9" s="643"/>
      <c r="BY9" s="643"/>
      <c r="BZ9" s="643"/>
      <c r="CA9" s="643"/>
      <c r="CB9" s="689"/>
      <c r="CD9" s="681" t="s">
        <v>251</v>
      </c>
      <c r="CE9" s="682"/>
      <c r="CF9" s="682"/>
      <c r="CG9" s="682"/>
      <c r="CH9" s="682"/>
      <c r="CI9" s="682"/>
      <c r="CJ9" s="682"/>
      <c r="CK9" s="682"/>
      <c r="CL9" s="682"/>
      <c r="CM9" s="682"/>
      <c r="CN9" s="682"/>
      <c r="CO9" s="682"/>
      <c r="CP9" s="682"/>
      <c r="CQ9" s="683"/>
      <c r="CR9" s="642">
        <v>748592</v>
      </c>
      <c r="CS9" s="643"/>
      <c r="CT9" s="643"/>
      <c r="CU9" s="643"/>
      <c r="CV9" s="643"/>
      <c r="CW9" s="643"/>
      <c r="CX9" s="643"/>
      <c r="CY9" s="644"/>
      <c r="CZ9" s="675">
        <v>6</v>
      </c>
      <c r="DA9" s="675"/>
      <c r="DB9" s="675"/>
      <c r="DC9" s="675"/>
      <c r="DD9" s="648">
        <v>9180</v>
      </c>
      <c r="DE9" s="643"/>
      <c r="DF9" s="643"/>
      <c r="DG9" s="643"/>
      <c r="DH9" s="643"/>
      <c r="DI9" s="643"/>
      <c r="DJ9" s="643"/>
      <c r="DK9" s="643"/>
      <c r="DL9" s="643"/>
      <c r="DM9" s="643"/>
      <c r="DN9" s="643"/>
      <c r="DO9" s="643"/>
      <c r="DP9" s="644"/>
      <c r="DQ9" s="648">
        <v>480907</v>
      </c>
      <c r="DR9" s="643"/>
      <c r="DS9" s="643"/>
      <c r="DT9" s="643"/>
      <c r="DU9" s="643"/>
      <c r="DV9" s="643"/>
      <c r="DW9" s="643"/>
      <c r="DX9" s="643"/>
      <c r="DY9" s="643"/>
      <c r="DZ9" s="643"/>
      <c r="EA9" s="643"/>
      <c r="EB9" s="643"/>
      <c r="EC9" s="689"/>
    </row>
    <row r="10" spans="2:143" ht="11.25" customHeight="1" x14ac:dyDescent="0.15">
      <c r="B10" s="639" t="s">
        <v>252</v>
      </c>
      <c r="C10" s="640"/>
      <c r="D10" s="640"/>
      <c r="E10" s="640"/>
      <c r="F10" s="640"/>
      <c r="G10" s="640"/>
      <c r="H10" s="640"/>
      <c r="I10" s="640"/>
      <c r="J10" s="640"/>
      <c r="K10" s="640"/>
      <c r="L10" s="640"/>
      <c r="M10" s="640"/>
      <c r="N10" s="640"/>
      <c r="O10" s="640"/>
      <c r="P10" s="640"/>
      <c r="Q10" s="641"/>
      <c r="R10" s="642" t="s">
        <v>242</v>
      </c>
      <c r="S10" s="643"/>
      <c r="T10" s="643"/>
      <c r="U10" s="643"/>
      <c r="V10" s="643"/>
      <c r="W10" s="643"/>
      <c r="X10" s="643"/>
      <c r="Y10" s="644"/>
      <c r="Z10" s="675" t="s">
        <v>242</v>
      </c>
      <c r="AA10" s="675"/>
      <c r="AB10" s="675"/>
      <c r="AC10" s="675"/>
      <c r="AD10" s="676" t="s">
        <v>242</v>
      </c>
      <c r="AE10" s="676"/>
      <c r="AF10" s="676"/>
      <c r="AG10" s="676"/>
      <c r="AH10" s="676"/>
      <c r="AI10" s="676"/>
      <c r="AJ10" s="676"/>
      <c r="AK10" s="676"/>
      <c r="AL10" s="645" t="s">
        <v>253</v>
      </c>
      <c r="AM10" s="646"/>
      <c r="AN10" s="646"/>
      <c r="AO10" s="677"/>
      <c r="AP10" s="639" t="s">
        <v>254</v>
      </c>
      <c r="AQ10" s="640"/>
      <c r="AR10" s="640"/>
      <c r="AS10" s="640"/>
      <c r="AT10" s="640"/>
      <c r="AU10" s="640"/>
      <c r="AV10" s="640"/>
      <c r="AW10" s="640"/>
      <c r="AX10" s="640"/>
      <c r="AY10" s="640"/>
      <c r="AZ10" s="640"/>
      <c r="BA10" s="640"/>
      <c r="BB10" s="640"/>
      <c r="BC10" s="640"/>
      <c r="BD10" s="640"/>
      <c r="BE10" s="640"/>
      <c r="BF10" s="641"/>
      <c r="BG10" s="642">
        <v>25942</v>
      </c>
      <c r="BH10" s="643"/>
      <c r="BI10" s="643"/>
      <c r="BJ10" s="643"/>
      <c r="BK10" s="643"/>
      <c r="BL10" s="643"/>
      <c r="BM10" s="643"/>
      <c r="BN10" s="644"/>
      <c r="BO10" s="675">
        <v>2</v>
      </c>
      <c r="BP10" s="675"/>
      <c r="BQ10" s="675"/>
      <c r="BR10" s="675"/>
      <c r="BS10" s="648" t="s">
        <v>242</v>
      </c>
      <c r="BT10" s="643"/>
      <c r="BU10" s="643"/>
      <c r="BV10" s="643"/>
      <c r="BW10" s="643"/>
      <c r="BX10" s="643"/>
      <c r="BY10" s="643"/>
      <c r="BZ10" s="643"/>
      <c r="CA10" s="643"/>
      <c r="CB10" s="689"/>
      <c r="CD10" s="681" t="s">
        <v>255</v>
      </c>
      <c r="CE10" s="682"/>
      <c r="CF10" s="682"/>
      <c r="CG10" s="682"/>
      <c r="CH10" s="682"/>
      <c r="CI10" s="682"/>
      <c r="CJ10" s="682"/>
      <c r="CK10" s="682"/>
      <c r="CL10" s="682"/>
      <c r="CM10" s="682"/>
      <c r="CN10" s="682"/>
      <c r="CO10" s="682"/>
      <c r="CP10" s="682"/>
      <c r="CQ10" s="683"/>
      <c r="CR10" s="642" t="s">
        <v>242</v>
      </c>
      <c r="CS10" s="643"/>
      <c r="CT10" s="643"/>
      <c r="CU10" s="643"/>
      <c r="CV10" s="643"/>
      <c r="CW10" s="643"/>
      <c r="CX10" s="643"/>
      <c r="CY10" s="644"/>
      <c r="CZ10" s="675" t="s">
        <v>242</v>
      </c>
      <c r="DA10" s="675"/>
      <c r="DB10" s="675"/>
      <c r="DC10" s="675"/>
      <c r="DD10" s="648" t="s">
        <v>242</v>
      </c>
      <c r="DE10" s="643"/>
      <c r="DF10" s="643"/>
      <c r="DG10" s="643"/>
      <c r="DH10" s="643"/>
      <c r="DI10" s="643"/>
      <c r="DJ10" s="643"/>
      <c r="DK10" s="643"/>
      <c r="DL10" s="643"/>
      <c r="DM10" s="643"/>
      <c r="DN10" s="643"/>
      <c r="DO10" s="643"/>
      <c r="DP10" s="644"/>
      <c r="DQ10" s="648" t="s">
        <v>253</v>
      </c>
      <c r="DR10" s="643"/>
      <c r="DS10" s="643"/>
      <c r="DT10" s="643"/>
      <c r="DU10" s="643"/>
      <c r="DV10" s="643"/>
      <c r="DW10" s="643"/>
      <c r="DX10" s="643"/>
      <c r="DY10" s="643"/>
      <c r="DZ10" s="643"/>
      <c r="EA10" s="643"/>
      <c r="EB10" s="643"/>
      <c r="EC10" s="689"/>
    </row>
    <row r="11" spans="2:143" ht="11.25" customHeight="1" x14ac:dyDescent="0.15">
      <c r="B11" s="639" t="s">
        <v>256</v>
      </c>
      <c r="C11" s="640"/>
      <c r="D11" s="640"/>
      <c r="E11" s="640"/>
      <c r="F11" s="640"/>
      <c r="G11" s="640"/>
      <c r="H11" s="640"/>
      <c r="I11" s="640"/>
      <c r="J11" s="640"/>
      <c r="K11" s="640"/>
      <c r="L11" s="640"/>
      <c r="M11" s="640"/>
      <c r="N11" s="640"/>
      <c r="O11" s="640"/>
      <c r="P11" s="640"/>
      <c r="Q11" s="641"/>
      <c r="R11" s="642">
        <v>335133</v>
      </c>
      <c r="S11" s="643"/>
      <c r="T11" s="643"/>
      <c r="U11" s="643"/>
      <c r="V11" s="643"/>
      <c r="W11" s="643"/>
      <c r="X11" s="643"/>
      <c r="Y11" s="644"/>
      <c r="Z11" s="645">
        <v>2.7</v>
      </c>
      <c r="AA11" s="646"/>
      <c r="AB11" s="646"/>
      <c r="AC11" s="647"/>
      <c r="AD11" s="648">
        <v>335133</v>
      </c>
      <c r="AE11" s="643"/>
      <c r="AF11" s="643"/>
      <c r="AG11" s="643"/>
      <c r="AH11" s="643"/>
      <c r="AI11" s="643"/>
      <c r="AJ11" s="643"/>
      <c r="AK11" s="644"/>
      <c r="AL11" s="645">
        <v>6.9</v>
      </c>
      <c r="AM11" s="646"/>
      <c r="AN11" s="646"/>
      <c r="AO11" s="677"/>
      <c r="AP11" s="639" t="s">
        <v>257</v>
      </c>
      <c r="AQ11" s="640"/>
      <c r="AR11" s="640"/>
      <c r="AS11" s="640"/>
      <c r="AT11" s="640"/>
      <c r="AU11" s="640"/>
      <c r="AV11" s="640"/>
      <c r="AW11" s="640"/>
      <c r="AX11" s="640"/>
      <c r="AY11" s="640"/>
      <c r="AZ11" s="640"/>
      <c r="BA11" s="640"/>
      <c r="BB11" s="640"/>
      <c r="BC11" s="640"/>
      <c r="BD11" s="640"/>
      <c r="BE11" s="640"/>
      <c r="BF11" s="641"/>
      <c r="BG11" s="642">
        <v>24518</v>
      </c>
      <c r="BH11" s="643"/>
      <c r="BI11" s="643"/>
      <c r="BJ11" s="643"/>
      <c r="BK11" s="643"/>
      <c r="BL11" s="643"/>
      <c r="BM11" s="643"/>
      <c r="BN11" s="644"/>
      <c r="BO11" s="675">
        <v>1.9</v>
      </c>
      <c r="BP11" s="675"/>
      <c r="BQ11" s="675"/>
      <c r="BR11" s="675"/>
      <c r="BS11" s="648">
        <v>5669</v>
      </c>
      <c r="BT11" s="643"/>
      <c r="BU11" s="643"/>
      <c r="BV11" s="643"/>
      <c r="BW11" s="643"/>
      <c r="BX11" s="643"/>
      <c r="BY11" s="643"/>
      <c r="BZ11" s="643"/>
      <c r="CA11" s="643"/>
      <c r="CB11" s="689"/>
      <c r="CD11" s="681" t="s">
        <v>258</v>
      </c>
      <c r="CE11" s="682"/>
      <c r="CF11" s="682"/>
      <c r="CG11" s="682"/>
      <c r="CH11" s="682"/>
      <c r="CI11" s="682"/>
      <c r="CJ11" s="682"/>
      <c r="CK11" s="682"/>
      <c r="CL11" s="682"/>
      <c r="CM11" s="682"/>
      <c r="CN11" s="682"/>
      <c r="CO11" s="682"/>
      <c r="CP11" s="682"/>
      <c r="CQ11" s="683"/>
      <c r="CR11" s="642">
        <v>112633</v>
      </c>
      <c r="CS11" s="643"/>
      <c r="CT11" s="643"/>
      <c r="CU11" s="643"/>
      <c r="CV11" s="643"/>
      <c r="CW11" s="643"/>
      <c r="CX11" s="643"/>
      <c r="CY11" s="644"/>
      <c r="CZ11" s="675">
        <v>0.9</v>
      </c>
      <c r="DA11" s="675"/>
      <c r="DB11" s="675"/>
      <c r="DC11" s="675"/>
      <c r="DD11" s="648">
        <v>12462</v>
      </c>
      <c r="DE11" s="643"/>
      <c r="DF11" s="643"/>
      <c r="DG11" s="643"/>
      <c r="DH11" s="643"/>
      <c r="DI11" s="643"/>
      <c r="DJ11" s="643"/>
      <c r="DK11" s="643"/>
      <c r="DL11" s="643"/>
      <c r="DM11" s="643"/>
      <c r="DN11" s="643"/>
      <c r="DO11" s="643"/>
      <c r="DP11" s="644"/>
      <c r="DQ11" s="648">
        <v>54981</v>
      </c>
      <c r="DR11" s="643"/>
      <c r="DS11" s="643"/>
      <c r="DT11" s="643"/>
      <c r="DU11" s="643"/>
      <c r="DV11" s="643"/>
      <c r="DW11" s="643"/>
      <c r="DX11" s="643"/>
      <c r="DY11" s="643"/>
      <c r="DZ11" s="643"/>
      <c r="EA11" s="643"/>
      <c r="EB11" s="643"/>
      <c r="EC11" s="689"/>
    </row>
    <row r="12" spans="2:143" ht="11.25" customHeight="1" x14ac:dyDescent="0.15">
      <c r="B12" s="639" t="s">
        <v>259</v>
      </c>
      <c r="C12" s="640"/>
      <c r="D12" s="640"/>
      <c r="E12" s="640"/>
      <c r="F12" s="640"/>
      <c r="G12" s="640"/>
      <c r="H12" s="640"/>
      <c r="I12" s="640"/>
      <c r="J12" s="640"/>
      <c r="K12" s="640"/>
      <c r="L12" s="640"/>
      <c r="M12" s="640"/>
      <c r="N12" s="640"/>
      <c r="O12" s="640"/>
      <c r="P12" s="640"/>
      <c r="Q12" s="641"/>
      <c r="R12" s="642">
        <v>16183</v>
      </c>
      <c r="S12" s="643"/>
      <c r="T12" s="643"/>
      <c r="U12" s="643"/>
      <c r="V12" s="643"/>
      <c r="W12" s="643"/>
      <c r="X12" s="643"/>
      <c r="Y12" s="644"/>
      <c r="Z12" s="675">
        <v>0.1</v>
      </c>
      <c r="AA12" s="675"/>
      <c r="AB12" s="675"/>
      <c r="AC12" s="675"/>
      <c r="AD12" s="676">
        <v>16183</v>
      </c>
      <c r="AE12" s="676"/>
      <c r="AF12" s="676"/>
      <c r="AG12" s="676"/>
      <c r="AH12" s="676"/>
      <c r="AI12" s="676"/>
      <c r="AJ12" s="676"/>
      <c r="AK12" s="676"/>
      <c r="AL12" s="645">
        <v>0.3</v>
      </c>
      <c r="AM12" s="646"/>
      <c r="AN12" s="646"/>
      <c r="AO12" s="677"/>
      <c r="AP12" s="639" t="s">
        <v>260</v>
      </c>
      <c r="AQ12" s="640"/>
      <c r="AR12" s="640"/>
      <c r="AS12" s="640"/>
      <c r="AT12" s="640"/>
      <c r="AU12" s="640"/>
      <c r="AV12" s="640"/>
      <c r="AW12" s="640"/>
      <c r="AX12" s="640"/>
      <c r="AY12" s="640"/>
      <c r="AZ12" s="640"/>
      <c r="BA12" s="640"/>
      <c r="BB12" s="640"/>
      <c r="BC12" s="640"/>
      <c r="BD12" s="640"/>
      <c r="BE12" s="640"/>
      <c r="BF12" s="641"/>
      <c r="BG12" s="642">
        <v>577981</v>
      </c>
      <c r="BH12" s="643"/>
      <c r="BI12" s="643"/>
      <c r="BJ12" s="643"/>
      <c r="BK12" s="643"/>
      <c r="BL12" s="643"/>
      <c r="BM12" s="643"/>
      <c r="BN12" s="644"/>
      <c r="BO12" s="675">
        <v>45.3</v>
      </c>
      <c r="BP12" s="675"/>
      <c r="BQ12" s="675"/>
      <c r="BR12" s="675"/>
      <c r="BS12" s="648" t="s">
        <v>253</v>
      </c>
      <c r="BT12" s="643"/>
      <c r="BU12" s="643"/>
      <c r="BV12" s="643"/>
      <c r="BW12" s="643"/>
      <c r="BX12" s="643"/>
      <c r="BY12" s="643"/>
      <c r="BZ12" s="643"/>
      <c r="CA12" s="643"/>
      <c r="CB12" s="689"/>
      <c r="CD12" s="681" t="s">
        <v>261</v>
      </c>
      <c r="CE12" s="682"/>
      <c r="CF12" s="682"/>
      <c r="CG12" s="682"/>
      <c r="CH12" s="682"/>
      <c r="CI12" s="682"/>
      <c r="CJ12" s="682"/>
      <c r="CK12" s="682"/>
      <c r="CL12" s="682"/>
      <c r="CM12" s="682"/>
      <c r="CN12" s="682"/>
      <c r="CO12" s="682"/>
      <c r="CP12" s="682"/>
      <c r="CQ12" s="683"/>
      <c r="CR12" s="642">
        <v>260511</v>
      </c>
      <c r="CS12" s="643"/>
      <c r="CT12" s="643"/>
      <c r="CU12" s="643"/>
      <c r="CV12" s="643"/>
      <c r="CW12" s="643"/>
      <c r="CX12" s="643"/>
      <c r="CY12" s="644"/>
      <c r="CZ12" s="675">
        <v>2.1</v>
      </c>
      <c r="DA12" s="675"/>
      <c r="DB12" s="675"/>
      <c r="DC12" s="675"/>
      <c r="DD12" s="648">
        <v>13299</v>
      </c>
      <c r="DE12" s="643"/>
      <c r="DF12" s="643"/>
      <c r="DG12" s="643"/>
      <c r="DH12" s="643"/>
      <c r="DI12" s="643"/>
      <c r="DJ12" s="643"/>
      <c r="DK12" s="643"/>
      <c r="DL12" s="643"/>
      <c r="DM12" s="643"/>
      <c r="DN12" s="643"/>
      <c r="DO12" s="643"/>
      <c r="DP12" s="644"/>
      <c r="DQ12" s="648">
        <v>234001</v>
      </c>
      <c r="DR12" s="643"/>
      <c r="DS12" s="643"/>
      <c r="DT12" s="643"/>
      <c r="DU12" s="643"/>
      <c r="DV12" s="643"/>
      <c r="DW12" s="643"/>
      <c r="DX12" s="643"/>
      <c r="DY12" s="643"/>
      <c r="DZ12" s="643"/>
      <c r="EA12" s="643"/>
      <c r="EB12" s="643"/>
      <c r="EC12" s="689"/>
    </row>
    <row r="13" spans="2:143" ht="11.25" customHeight="1" x14ac:dyDescent="0.15">
      <c r="B13" s="639" t="s">
        <v>262</v>
      </c>
      <c r="C13" s="640"/>
      <c r="D13" s="640"/>
      <c r="E13" s="640"/>
      <c r="F13" s="640"/>
      <c r="G13" s="640"/>
      <c r="H13" s="640"/>
      <c r="I13" s="640"/>
      <c r="J13" s="640"/>
      <c r="K13" s="640"/>
      <c r="L13" s="640"/>
      <c r="M13" s="640"/>
      <c r="N13" s="640"/>
      <c r="O13" s="640"/>
      <c r="P13" s="640"/>
      <c r="Q13" s="641"/>
      <c r="R13" s="642" t="s">
        <v>242</v>
      </c>
      <c r="S13" s="643"/>
      <c r="T13" s="643"/>
      <c r="U13" s="643"/>
      <c r="V13" s="643"/>
      <c r="W13" s="643"/>
      <c r="X13" s="643"/>
      <c r="Y13" s="644"/>
      <c r="Z13" s="675" t="s">
        <v>242</v>
      </c>
      <c r="AA13" s="675"/>
      <c r="AB13" s="675"/>
      <c r="AC13" s="675"/>
      <c r="AD13" s="676" t="s">
        <v>253</v>
      </c>
      <c r="AE13" s="676"/>
      <c r="AF13" s="676"/>
      <c r="AG13" s="676"/>
      <c r="AH13" s="676"/>
      <c r="AI13" s="676"/>
      <c r="AJ13" s="676"/>
      <c r="AK13" s="676"/>
      <c r="AL13" s="645" t="s">
        <v>253</v>
      </c>
      <c r="AM13" s="646"/>
      <c r="AN13" s="646"/>
      <c r="AO13" s="677"/>
      <c r="AP13" s="639" t="s">
        <v>263</v>
      </c>
      <c r="AQ13" s="640"/>
      <c r="AR13" s="640"/>
      <c r="AS13" s="640"/>
      <c r="AT13" s="640"/>
      <c r="AU13" s="640"/>
      <c r="AV13" s="640"/>
      <c r="AW13" s="640"/>
      <c r="AX13" s="640"/>
      <c r="AY13" s="640"/>
      <c r="AZ13" s="640"/>
      <c r="BA13" s="640"/>
      <c r="BB13" s="640"/>
      <c r="BC13" s="640"/>
      <c r="BD13" s="640"/>
      <c r="BE13" s="640"/>
      <c r="BF13" s="641"/>
      <c r="BG13" s="642">
        <v>563180</v>
      </c>
      <c r="BH13" s="643"/>
      <c r="BI13" s="643"/>
      <c r="BJ13" s="643"/>
      <c r="BK13" s="643"/>
      <c r="BL13" s="643"/>
      <c r="BM13" s="643"/>
      <c r="BN13" s="644"/>
      <c r="BO13" s="675">
        <v>44.1</v>
      </c>
      <c r="BP13" s="675"/>
      <c r="BQ13" s="675"/>
      <c r="BR13" s="675"/>
      <c r="BS13" s="648" t="s">
        <v>253</v>
      </c>
      <c r="BT13" s="643"/>
      <c r="BU13" s="643"/>
      <c r="BV13" s="643"/>
      <c r="BW13" s="643"/>
      <c r="BX13" s="643"/>
      <c r="BY13" s="643"/>
      <c r="BZ13" s="643"/>
      <c r="CA13" s="643"/>
      <c r="CB13" s="689"/>
      <c r="CD13" s="681" t="s">
        <v>264</v>
      </c>
      <c r="CE13" s="682"/>
      <c r="CF13" s="682"/>
      <c r="CG13" s="682"/>
      <c r="CH13" s="682"/>
      <c r="CI13" s="682"/>
      <c r="CJ13" s="682"/>
      <c r="CK13" s="682"/>
      <c r="CL13" s="682"/>
      <c r="CM13" s="682"/>
      <c r="CN13" s="682"/>
      <c r="CO13" s="682"/>
      <c r="CP13" s="682"/>
      <c r="CQ13" s="683"/>
      <c r="CR13" s="642">
        <v>779449</v>
      </c>
      <c r="CS13" s="643"/>
      <c r="CT13" s="643"/>
      <c r="CU13" s="643"/>
      <c r="CV13" s="643"/>
      <c r="CW13" s="643"/>
      <c r="CX13" s="643"/>
      <c r="CY13" s="644"/>
      <c r="CZ13" s="675">
        <v>6.2</v>
      </c>
      <c r="DA13" s="675"/>
      <c r="DB13" s="675"/>
      <c r="DC13" s="675"/>
      <c r="DD13" s="648">
        <v>527916</v>
      </c>
      <c r="DE13" s="643"/>
      <c r="DF13" s="643"/>
      <c r="DG13" s="643"/>
      <c r="DH13" s="643"/>
      <c r="DI13" s="643"/>
      <c r="DJ13" s="643"/>
      <c r="DK13" s="643"/>
      <c r="DL13" s="643"/>
      <c r="DM13" s="643"/>
      <c r="DN13" s="643"/>
      <c r="DO13" s="643"/>
      <c r="DP13" s="644"/>
      <c r="DQ13" s="648">
        <v>122531</v>
      </c>
      <c r="DR13" s="643"/>
      <c r="DS13" s="643"/>
      <c r="DT13" s="643"/>
      <c r="DU13" s="643"/>
      <c r="DV13" s="643"/>
      <c r="DW13" s="643"/>
      <c r="DX13" s="643"/>
      <c r="DY13" s="643"/>
      <c r="DZ13" s="643"/>
      <c r="EA13" s="643"/>
      <c r="EB13" s="643"/>
      <c r="EC13" s="689"/>
    </row>
    <row r="14" spans="2:143" ht="11.25" customHeight="1" x14ac:dyDescent="0.15">
      <c r="B14" s="639" t="s">
        <v>265</v>
      </c>
      <c r="C14" s="640"/>
      <c r="D14" s="640"/>
      <c r="E14" s="640"/>
      <c r="F14" s="640"/>
      <c r="G14" s="640"/>
      <c r="H14" s="640"/>
      <c r="I14" s="640"/>
      <c r="J14" s="640"/>
      <c r="K14" s="640"/>
      <c r="L14" s="640"/>
      <c r="M14" s="640"/>
      <c r="N14" s="640"/>
      <c r="O14" s="640"/>
      <c r="P14" s="640"/>
      <c r="Q14" s="641"/>
      <c r="R14" s="642" t="s">
        <v>242</v>
      </c>
      <c r="S14" s="643"/>
      <c r="T14" s="643"/>
      <c r="U14" s="643"/>
      <c r="V14" s="643"/>
      <c r="W14" s="643"/>
      <c r="X14" s="643"/>
      <c r="Y14" s="644"/>
      <c r="Z14" s="675" t="s">
        <v>253</v>
      </c>
      <c r="AA14" s="675"/>
      <c r="AB14" s="675"/>
      <c r="AC14" s="675"/>
      <c r="AD14" s="676" t="s">
        <v>253</v>
      </c>
      <c r="AE14" s="676"/>
      <c r="AF14" s="676"/>
      <c r="AG14" s="676"/>
      <c r="AH14" s="676"/>
      <c r="AI14" s="676"/>
      <c r="AJ14" s="676"/>
      <c r="AK14" s="676"/>
      <c r="AL14" s="645" t="s">
        <v>253</v>
      </c>
      <c r="AM14" s="646"/>
      <c r="AN14" s="646"/>
      <c r="AO14" s="677"/>
      <c r="AP14" s="639" t="s">
        <v>266</v>
      </c>
      <c r="AQ14" s="640"/>
      <c r="AR14" s="640"/>
      <c r="AS14" s="640"/>
      <c r="AT14" s="640"/>
      <c r="AU14" s="640"/>
      <c r="AV14" s="640"/>
      <c r="AW14" s="640"/>
      <c r="AX14" s="640"/>
      <c r="AY14" s="640"/>
      <c r="AZ14" s="640"/>
      <c r="BA14" s="640"/>
      <c r="BB14" s="640"/>
      <c r="BC14" s="640"/>
      <c r="BD14" s="640"/>
      <c r="BE14" s="640"/>
      <c r="BF14" s="641"/>
      <c r="BG14" s="642">
        <v>62598</v>
      </c>
      <c r="BH14" s="643"/>
      <c r="BI14" s="643"/>
      <c r="BJ14" s="643"/>
      <c r="BK14" s="643"/>
      <c r="BL14" s="643"/>
      <c r="BM14" s="643"/>
      <c r="BN14" s="644"/>
      <c r="BO14" s="675">
        <v>4.9000000000000004</v>
      </c>
      <c r="BP14" s="675"/>
      <c r="BQ14" s="675"/>
      <c r="BR14" s="675"/>
      <c r="BS14" s="648" t="s">
        <v>242</v>
      </c>
      <c r="BT14" s="643"/>
      <c r="BU14" s="643"/>
      <c r="BV14" s="643"/>
      <c r="BW14" s="643"/>
      <c r="BX14" s="643"/>
      <c r="BY14" s="643"/>
      <c r="BZ14" s="643"/>
      <c r="CA14" s="643"/>
      <c r="CB14" s="689"/>
      <c r="CD14" s="681" t="s">
        <v>267</v>
      </c>
      <c r="CE14" s="682"/>
      <c r="CF14" s="682"/>
      <c r="CG14" s="682"/>
      <c r="CH14" s="682"/>
      <c r="CI14" s="682"/>
      <c r="CJ14" s="682"/>
      <c r="CK14" s="682"/>
      <c r="CL14" s="682"/>
      <c r="CM14" s="682"/>
      <c r="CN14" s="682"/>
      <c r="CO14" s="682"/>
      <c r="CP14" s="682"/>
      <c r="CQ14" s="683"/>
      <c r="CR14" s="642">
        <v>238492</v>
      </c>
      <c r="CS14" s="643"/>
      <c r="CT14" s="643"/>
      <c r="CU14" s="643"/>
      <c r="CV14" s="643"/>
      <c r="CW14" s="643"/>
      <c r="CX14" s="643"/>
      <c r="CY14" s="644"/>
      <c r="CZ14" s="675">
        <v>1.9</v>
      </c>
      <c r="DA14" s="675"/>
      <c r="DB14" s="675"/>
      <c r="DC14" s="675"/>
      <c r="DD14" s="648" t="s">
        <v>253</v>
      </c>
      <c r="DE14" s="643"/>
      <c r="DF14" s="643"/>
      <c r="DG14" s="643"/>
      <c r="DH14" s="643"/>
      <c r="DI14" s="643"/>
      <c r="DJ14" s="643"/>
      <c r="DK14" s="643"/>
      <c r="DL14" s="643"/>
      <c r="DM14" s="643"/>
      <c r="DN14" s="643"/>
      <c r="DO14" s="643"/>
      <c r="DP14" s="644"/>
      <c r="DQ14" s="648">
        <v>237492</v>
      </c>
      <c r="DR14" s="643"/>
      <c r="DS14" s="643"/>
      <c r="DT14" s="643"/>
      <c r="DU14" s="643"/>
      <c r="DV14" s="643"/>
      <c r="DW14" s="643"/>
      <c r="DX14" s="643"/>
      <c r="DY14" s="643"/>
      <c r="DZ14" s="643"/>
      <c r="EA14" s="643"/>
      <c r="EB14" s="643"/>
      <c r="EC14" s="689"/>
    </row>
    <row r="15" spans="2:143" ht="11.25" customHeight="1" x14ac:dyDescent="0.15">
      <c r="B15" s="639" t="s">
        <v>268</v>
      </c>
      <c r="C15" s="640"/>
      <c r="D15" s="640"/>
      <c r="E15" s="640"/>
      <c r="F15" s="640"/>
      <c r="G15" s="640"/>
      <c r="H15" s="640"/>
      <c r="I15" s="640"/>
      <c r="J15" s="640"/>
      <c r="K15" s="640"/>
      <c r="L15" s="640"/>
      <c r="M15" s="640"/>
      <c r="N15" s="640"/>
      <c r="O15" s="640"/>
      <c r="P15" s="640"/>
      <c r="Q15" s="641"/>
      <c r="R15" s="642" t="s">
        <v>253</v>
      </c>
      <c r="S15" s="643"/>
      <c r="T15" s="643"/>
      <c r="U15" s="643"/>
      <c r="V15" s="643"/>
      <c r="W15" s="643"/>
      <c r="X15" s="643"/>
      <c r="Y15" s="644"/>
      <c r="Z15" s="675" t="s">
        <v>253</v>
      </c>
      <c r="AA15" s="675"/>
      <c r="AB15" s="675"/>
      <c r="AC15" s="675"/>
      <c r="AD15" s="676" t="s">
        <v>242</v>
      </c>
      <c r="AE15" s="676"/>
      <c r="AF15" s="676"/>
      <c r="AG15" s="676"/>
      <c r="AH15" s="676"/>
      <c r="AI15" s="676"/>
      <c r="AJ15" s="676"/>
      <c r="AK15" s="676"/>
      <c r="AL15" s="645" t="s">
        <v>253</v>
      </c>
      <c r="AM15" s="646"/>
      <c r="AN15" s="646"/>
      <c r="AO15" s="677"/>
      <c r="AP15" s="639" t="s">
        <v>269</v>
      </c>
      <c r="AQ15" s="640"/>
      <c r="AR15" s="640"/>
      <c r="AS15" s="640"/>
      <c r="AT15" s="640"/>
      <c r="AU15" s="640"/>
      <c r="AV15" s="640"/>
      <c r="AW15" s="640"/>
      <c r="AX15" s="640"/>
      <c r="AY15" s="640"/>
      <c r="AZ15" s="640"/>
      <c r="BA15" s="640"/>
      <c r="BB15" s="640"/>
      <c r="BC15" s="640"/>
      <c r="BD15" s="640"/>
      <c r="BE15" s="640"/>
      <c r="BF15" s="641"/>
      <c r="BG15" s="642">
        <v>172925</v>
      </c>
      <c r="BH15" s="643"/>
      <c r="BI15" s="643"/>
      <c r="BJ15" s="643"/>
      <c r="BK15" s="643"/>
      <c r="BL15" s="643"/>
      <c r="BM15" s="643"/>
      <c r="BN15" s="644"/>
      <c r="BO15" s="675">
        <v>13.5</v>
      </c>
      <c r="BP15" s="675"/>
      <c r="BQ15" s="675"/>
      <c r="BR15" s="675"/>
      <c r="BS15" s="648" t="s">
        <v>242</v>
      </c>
      <c r="BT15" s="643"/>
      <c r="BU15" s="643"/>
      <c r="BV15" s="643"/>
      <c r="BW15" s="643"/>
      <c r="BX15" s="643"/>
      <c r="BY15" s="643"/>
      <c r="BZ15" s="643"/>
      <c r="CA15" s="643"/>
      <c r="CB15" s="689"/>
      <c r="CD15" s="681" t="s">
        <v>270</v>
      </c>
      <c r="CE15" s="682"/>
      <c r="CF15" s="682"/>
      <c r="CG15" s="682"/>
      <c r="CH15" s="682"/>
      <c r="CI15" s="682"/>
      <c r="CJ15" s="682"/>
      <c r="CK15" s="682"/>
      <c r="CL15" s="682"/>
      <c r="CM15" s="682"/>
      <c r="CN15" s="682"/>
      <c r="CO15" s="682"/>
      <c r="CP15" s="682"/>
      <c r="CQ15" s="683"/>
      <c r="CR15" s="642">
        <v>903102</v>
      </c>
      <c r="CS15" s="643"/>
      <c r="CT15" s="643"/>
      <c r="CU15" s="643"/>
      <c r="CV15" s="643"/>
      <c r="CW15" s="643"/>
      <c r="CX15" s="643"/>
      <c r="CY15" s="644"/>
      <c r="CZ15" s="675">
        <v>7.2</v>
      </c>
      <c r="DA15" s="675"/>
      <c r="DB15" s="675"/>
      <c r="DC15" s="675"/>
      <c r="DD15" s="648">
        <v>245005</v>
      </c>
      <c r="DE15" s="643"/>
      <c r="DF15" s="643"/>
      <c r="DG15" s="643"/>
      <c r="DH15" s="643"/>
      <c r="DI15" s="643"/>
      <c r="DJ15" s="643"/>
      <c r="DK15" s="643"/>
      <c r="DL15" s="643"/>
      <c r="DM15" s="643"/>
      <c r="DN15" s="643"/>
      <c r="DO15" s="643"/>
      <c r="DP15" s="644"/>
      <c r="DQ15" s="648">
        <v>499651</v>
      </c>
      <c r="DR15" s="643"/>
      <c r="DS15" s="643"/>
      <c r="DT15" s="643"/>
      <c r="DU15" s="643"/>
      <c r="DV15" s="643"/>
      <c r="DW15" s="643"/>
      <c r="DX15" s="643"/>
      <c r="DY15" s="643"/>
      <c r="DZ15" s="643"/>
      <c r="EA15" s="643"/>
      <c r="EB15" s="643"/>
      <c r="EC15" s="689"/>
    </row>
    <row r="16" spans="2:143" ht="11.25" customHeight="1" x14ac:dyDescent="0.15">
      <c r="B16" s="639" t="s">
        <v>271</v>
      </c>
      <c r="C16" s="640"/>
      <c r="D16" s="640"/>
      <c r="E16" s="640"/>
      <c r="F16" s="640"/>
      <c r="G16" s="640"/>
      <c r="H16" s="640"/>
      <c r="I16" s="640"/>
      <c r="J16" s="640"/>
      <c r="K16" s="640"/>
      <c r="L16" s="640"/>
      <c r="M16" s="640"/>
      <c r="N16" s="640"/>
      <c r="O16" s="640"/>
      <c r="P16" s="640"/>
      <c r="Q16" s="641"/>
      <c r="R16" s="642">
        <v>9008</v>
      </c>
      <c r="S16" s="643"/>
      <c r="T16" s="643"/>
      <c r="U16" s="643"/>
      <c r="V16" s="643"/>
      <c r="W16" s="643"/>
      <c r="X16" s="643"/>
      <c r="Y16" s="644"/>
      <c r="Z16" s="675">
        <v>0.1</v>
      </c>
      <c r="AA16" s="675"/>
      <c r="AB16" s="675"/>
      <c r="AC16" s="675"/>
      <c r="AD16" s="676">
        <v>9008</v>
      </c>
      <c r="AE16" s="676"/>
      <c r="AF16" s="676"/>
      <c r="AG16" s="676"/>
      <c r="AH16" s="676"/>
      <c r="AI16" s="676"/>
      <c r="AJ16" s="676"/>
      <c r="AK16" s="676"/>
      <c r="AL16" s="645">
        <v>0.2</v>
      </c>
      <c r="AM16" s="646"/>
      <c r="AN16" s="646"/>
      <c r="AO16" s="677"/>
      <c r="AP16" s="639" t="s">
        <v>272</v>
      </c>
      <c r="AQ16" s="640"/>
      <c r="AR16" s="640"/>
      <c r="AS16" s="640"/>
      <c r="AT16" s="640"/>
      <c r="AU16" s="640"/>
      <c r="AV16" s="640"/>
      <c r="AW16" s="640"/>
      <c r="AX16" s="640"/>
      <c r="AY16" s="640"/>
      <c r="AZ16" s="640"/>
      <c r="BA16" s="640"/>
      <c r="BB16" s="640"/>
      <c r="BC16" s="640"/>
      <c r="BD16" s="640"/>
      <c r="BE16" s="640"/>
      <c r="BF16" s="641"/>
      <c r="BG16" s="642" t="s">
        <v>242</v>
      </c>
      <c r="BH16" s="643"/>
      <c r="BI16" s="643"/>
      <c r="BJ16" s="643"/>
      <c r="BK16" s="643"/>
      <c r="BL16" s="643"/>
      <c r="BM16" s="643"/>
      <c r="BN16" s="644"/>
      <c r="BO16" s="675" t="s">
        <v>253</v>
      </c>
      <c r="BP16" s="675"/>
      <c r="BQ16" s="675"/>
      <c r="BR16" s="675"/>
      <c r="BS16" s="648" t="s">
        <v>253</v>
      </c>
      <c r="BT16" s="643"/>
      <c r="BU16" s="643"/>
      <c r="BV16" s="643"/>
      <c r="BW16" s="643"/>
      <c r="BX16" s="643"/>
      <c r="BY16" s="643"/>
      <c r="BZ16" s="643"/>
      <c r="CA16" s="643"/>
      <c r="CB16" s="689"/>
      <c r="CD16" s="681" t="s">
        <v>273</v>
      </c>
      <c r="CE16" s="682"/>
      <c r="CF16" s="682"/>
      <c r="CG16" s="682"/>
      <c r="CH16" s="682"/>
      <c r="CI16" s="682"/>
      <c r="CJ16" s="682"/>
      <c r="CK16" s="682"/>
      <c r="CL16" s="682"/>
      <c r="CM16" s="682"/>
      <c r="CN16" s="682"/>
      <c r="CO16" s="682"/>
      <c r="CP16" s="682"/>
      <c r="CQ16" s="683"/>
      <c r="CR16" s="642">
        <v>30172</v>
      </c>
      <c r="CS16" s="643"/>
      <c r="CT16" s="643"/>
      <c r="CU16" s="643"/>
      <c r="CV16" s="643"/>
      <c r="CW16" s="643"/>
      <c r="CX16" s="643"/>
      <c r="CY16" s="644"/>
      <c r="CZ16" s="675">
        <v>0.2</v>
      </c>
      <c r="DA16" s="675"/>
      <c r="DB16" s="675"/>
      <c r="DC16" s="675"/>
      <c r="DD16" s="648" t="s">
        <v>242</v>
      </c>
      <c r="DE16" s="643"/>
      <c r="DF16" s="643"/>
      <c r="DG16" s="643"/>
      <c r="DH16" s="643"/>
      <c r="DI16" s="643"/>
      <c r="DJ16" s="643"/>
      <c r="DK16" s="643"/>
      <c r="DL16" s="643"/>
      <c r="DM16" s="643"/>
      <c r="DN16" s="643"/>
      <c r="DO16" s="643"/>
      <c r="DP16" s="644"/>
      <c r="DQ16" s="648">
        <v>5345</v>
      </c>
      <c r="DR16" s="643"/>
      <c r="DS16" s="643"/>
      <c r="DT16" s="643"/>
      <c r="DU16" s="643"/>
      <c r="DV16" s="643"/>
      <c r="DW16" s="643"/>
      <c r="DX16" s="643"/>
      <c r="DY16" s="643"/>
      <c r="DZ16" s="643"/>
      <c r="EA16" s="643"/>
      <c r="EB16" s="643"/>
      <c r="EC16" s="689"/>
    </row>
    <row r="17" spans="2:133" ht="11.25" customHeight="1" x14ac:dyDescent="0.15">
      <c r="B17" s="639" t="s">
        <v>274</v>
      </c>
      <c r="C17" s="640"/>
      <c r="D17" s="640"/>
      <c r="E17" s="640"/>
      <c r="F17" s="640"/>
      <c r="G17" s="640"/>
      <c r="H17" s="640"/>
      <c r="I17" s="640"/>
      <c r="J17" s="640"/>
      <c r="K17" s="640"/>
      <c r="L17" s="640"/>
      <c r="M17" s="640"/>
      <c r="N17" s="640"/>
      <c r="O17" s="640"/>
      <c r="P17" s="640"/>
      <c r="Q17" s="641"/>
      <c r="R17" s="642">
        <v>2836</v>
      </c>
      <c r="S17" s="643"/>
      <c r="T17" s="643"/>
      <c r="U17" s="643"/>
      <c r="V17" s="643"/>
      <c r="W17" s="643"/>
      <c r="X17" s="643"/>
      <c r="Y17" s="644"/>
      <c r="Z17" s="675">
        <v>0</v>
      </c>
      <c r="AA17" s="675"/>
      <c r="AB17" s="675"/>
      <c r="AC17" s="675"/>
      <c r="AD17" s="676">
        <v>2836</v>
      </c>
      <c r="AE17" s="676"/>
      <c r="AF17" s="676"/>
      <c r="AG17" s="676"/>
      <c r="AH17" s="676"/>
      <c r="AI17" s="676"/>
      <c r="AJ17" s="676"/>
      <c r="AK17" s="676"/>
      <c r="AL17" s="645">
        <v>0.1</v>
      </c>
      <c r="AM17" s="646"/>
      <c r="AN17" s="646"/>
      <c r="AO17" s="677"/>
      <c r="AP17" s="639" t="s">
        <v>275</v>
      </c>
      <c r="AQ17" s="640"/>
      <c r="AR17" s="640"/>
      <c r="AS17" s="640"/>
      <c r="AT17" s="640"/>
      <c r="AU17" s="640"/>
      <c r="AV17" s="640"/>
      <c r="AW17" s="640"/>
      <c r="AX17" s="640"/>
      <c r="AY17" s="640"/>
      <c r="AZ17" s="640"/>
      <c r="BA17" s="640"/>
      <c r="BB17" s="640"/>
      <c r="BC17" s="640"/>
      <c r="BD17" s="640"/>
      <c r="BE17" s="640"/>
      <c r="BF17" s="641"/>
      <c r="BG17" s="642" t="s">
        <v>242</v>
      </c>
      <c r="BH17" s="643"/>
      <c r="BI17" s="643"/>
      <c r="BJ17" s="643"/>
      <c r="BK17" s="643"/>
      <c r="BL17" s="643"/>
      <c r="BM17" s="643"/>
      <c r="BN17" s="644"/>
      <c r="BO17" s="675" t="s">
        <v>242</v>
      </c>
      <c r="BP17" s="675"/>
      <c r="BQ17" s="675"/>
      <c r="BR17" s="675"/>
      <c r="BS17" s="648" t="s">
        <v>253</v>
      </c>
      <c r="BT17" s="643"/>
      <c r="BU17" s="643"/>
      <c r="BV17" s="643"/>
      <c r="BW17" s="643"/>
      <c r="BX17" s="643"/>
      <c r="BY17" s="643"/>
      <c r="BZ17" s="643"/>
      <c r="CA17" s="643"/>
      <c r="CB17" s="689"/>
      <c r="CD17" s="681" t="s">
        <v>276</v>
      </c>
      <c r="CE17" s="682"/>
      <c r="CF17" s="682"/>
      <c r="CG17" s="682"/>
      <c r="CH17" s="682"/>
      <c r="CI17" s="682"/>
      <c r="CJ17" s="682"/>
      <c r="CK17" s="682"/>
      <c r="CL17" s="682"/>
      <c r="CM17" s="682"/>
      <c r="CN17" s="682"/>
      <c r="CO17" s="682"/>
      <c r="CP17" s="682"/>
      <c r="CQ17" s="683"/>
      <c r="CR17" s="642">
        <v>1298929</v>
      </c>
      <c r="CS17" s="643"/>
      <c r="CT17" s="643"/>
      <c r="CU17" s="643"/>
      <c r="CV17" s="643"/>
      <c r="CW17" s="643"/>
      <c r="CX17" s="643"/>
      <c r="CY17" s="644"/>
      <c r="CZ17" s="675">
        <v>10.4</v>
      </c>
      <c r="DA17" s="675"/>
      <c r="DB17" s="675"/>
      <c r="DC17" s="675"/>
      <c r="DD17" s="648" t="s">
        <v>242</v>
      </c>
      <c r="DE17" s="643"/>
      <c r="DF17" s="643"/>
      <c r="DG17" s="643"/>
      <c r="DH17" s="643"/>
      <c r="DI17" s="643"/>
      <c r="DJ17" s="643"/>
      <c r="DK17" s="643"/>
      <c r="DL17" s="643"/>
      <c r="DM17" s="643"/>
      <c r="DN17" s="643"/>
      <c r="DO17" s="643"/>
      <c r="DP17" s="644"/>
      <c r="DQ17" s="648">
        <v>1163424</v>
      </c>
      <c r="DR17" s="643"/>
      <c r="DS17" s="643"/>
      <c r="DT17" s="643"/>
      <c r="DU17" s="643"/>
      <c r="DV17" s="643"/>
      <c r="DW17" s="643"/>
      <c r="DX17" s="643"/>
      <c r="DY17" s="643"/>
      <c r="DZ17" s="643"/>
      <c r="EA17" s="643"/>
      <c r="EB17" s="643"/>
      <c r="EC17" s="689"/>
    </row>
    <row r="18" spans="2:133" ht="11.25" customHeight="1" x14ac:dyDescent="0.15">
      <c r="B18" s="639" t="s">
        <v>277</v>
      </c>
      <c r="C18" s="640"/>
      <c r="D18" s="640"/>
      <c r="E18" s="640"/>
      <c r="F18" s="640"/>
      <c r="G18" s="640"/>
      <c r="H18" s="640"/>
      <c r="I18" s="640"/>
      <c r="J18" s="640"/>
      <c r="K18" s="640"/>
      <c r="L18" s="640"/>
      <c r="M18" s="640"/>
      <c r="N18" s="640"/>
      <c r="O18" s="640"/>
      <c r="P18" s="640"/>
      <c r="Q18" s="641"/>
      <c r="R18" s="642">
        <v>8740</v>
      </c>
      <c r="S18" s="643"/>
      <c r="T18" s="643"/>
      <c r="U18" s="643"/>
      <c r="V18" s="643"/>
      <c r="W18" s="643"/>
      <c r="X18" s="643"/>
      <c r="Y18" s="644"/>
      <c r="Z18" s="675">
        <v>0.1</v>
      </c>
      <c r="AA18" s="675"/>
      <c r="AB18" s="675"/>
      <c r="AC18" s="675"/>
      <c r="AD18" s="676">
        <v>8740</v>
      </c>
      <c r="AE18" s="676"/>
      <c r="AF18" s="676"/>
      <c r="AG18" s="676"/>
      <c r="AH18" s="676"/>
      <c r="AI18" s="676"/>
      <c r="AJ18" s="676"/>
      <c r="AK18" s="676"/>
      <c r="AL18" s="645">
        <v>0.2</v>
      </c>
      <c r="AM18" s="646"/>
      <c r="AN18" s="646"/>
      <c r="AO18" s="677"/>
      <c r="AP18" s="639" t="s">
        <v>278</v>
      </c>
      <c r="AQ18" s="640"/>
      <c r="AR18" s="640"/>
      <c r="AS18" s="640"/>
      <c r="AT18" s="640"/>
      <c r="AU18" s="640"/>
      <c r="AV18" s="640"/>
      <c r="AW18" s="640"/>
      <c r="AX18" s="640"/>
      <c r="AY18" s="640"/>
      <c r="AZ18" s="640"/>
      <c r="BA18" s="640"/>
      <c r="BB18" s="640"/>
      <c r="BC18" s="640"/>
      <c r="BD18" s="640"/>
      <c r="BE18" s="640"/>
      <c r="BF18" s="641"/>
      <c r="BG18" s="642" t="s">
        <v>253</v>
      </c>
      <c r="BH18" s="643"/>
      <c r="BI18" s="643"/>
      <c r="BJ18" s="643"/>
      <c r="BK18" s="643"/>
      <c r="BL18" s="643"/>
      <c r="BM18" s="643"/>
      <c r="BN18" s="644"/>
      <c r="BO18" s="675" t="s">
        <v>253</v>
      </c>
      <c r="BP18" s="675"/>
      <c r="BQ18" s="675"/>
      <c r="BR18" s="675"/>
      <c r="BS18" s="648" t="s">
        <v>242</v>
      </c>
      <c r="BT18" s="643"/>
      <c r="BU18" s="643"/>
      <c r="BV18" s="643"/>
      <c r="BW18" s="643"/>
      <c r="BX18" s="643"/>
      <c r="BY18" s="643"/>
      <c r="BZ18" s="643"/>
      <c r="CA18" s="643"/>
      <c r="CB18" s="689"/>
      <c r="CD18" s="681" t="s">
        <v>279</v>
      </c>
      <c r="CE18" s="682"/>
      <c r="CF18" s="682"/>
      <c r="CG18" s="682"/>
      <c r="CH18" s="682"/>
      <c r="CI18" s="682"/>
      <c r="CJ18" s="682"/>
      <c r="CK18" s="682"/>
      <c r="CL18" s="682"/>
      <c r="CM18" s="682"/>
      <c r="CN18" s="682"/>
      <c r="CO18" s="682"/>
      <c r="CP18" s="682"/>
      <c r="CQ18" s="683"/>
      <c r="CR18" s="642" t="s">
        <v>242</v>
      </c>
      <c r="CS18" s="643"/>
      <c r="CT18" s="643"/>
      <c r="CU18" s="643"/>
      <c r="CV18" s="643"/>
      <c r="CW18" s="643"/>
      <c r="CX18" s="643"/>
      <c r="CY18" s="644"/>
      <c r="CZ18" s="675" t="s">
        <v>253</v>
      </c>
      <c r="DA18" s="675"/>
      <c r="DB18" s="675"/>
      <c r="DC18" s="675"/>
      <c r="DD18" s="648" t="s">
        <v>242</v>
      </c>
      <c r="DE18" s="643"/>
      <c r="DF18" s="643"/>
      <c r="DG18" s="643"/>
      <c r="DH18" s="643"/>
      <c r="DI18" s="643"/>
      <c r="DJ18" s="643"/>
      <c r="DK18" s="643"/>
      <c r="DL18" s="643"/>
      <c r="DM18" s="643"/>
      <c r="DN18" s="643"/>
      <c r="DO18" s="643"/>
      <c r="DP18" s="644"/>
      <c r="DQ18" s="648" t="s">
        <v>253</v>
      </c>
      <c r="DR18" s="643"/>
      <c r="DS18" s="643"/>
      <c r="DT18" s="643"/>
      <c r="DU18" s="643"/>
      <c r="DV18" s="643"/>
      <c r="DW18" s="643"/>
      <c r="DX18" s="643"/>
      <c r="DY18" s="643"/>
      <c r="DZ18" s="643"/>
      <c r="EA18" s="643"/>
      <c r="EB18" s="643"/>
      <c r="EC18" s="689"/>
    </row>
    <row r="19" spans="2:133" ht="11.25" customHeight="1" x14ac:dyDescent="0.15">
      <c r="B19" s="639" t="s">
        <v>280</v>
      </c>
      <c r="C19" s="640"/>
      <c r="D19" s="640"/>
      <c r="E19" s="640"/>
      <c r="F19" s="640"/>
      <c r="G19" s="640"/>
      <c r="H19" s="640"/>
      <c r="I19" s="640"/>
      <c r="J19" s="640"/>
      <c r="K19" s="640"/>
      <c r="L19" s="640"/>
      <c r="M19" s="640"/>
      <c r="N19" s="640"/>
      <c r="O19" s="640"/>
      <c r="P19" s="640"/>
      <c r="Q19" s="641"/>
      <c r="R19" s="642">
        <v>3465</v>
      </c>
      <c r="S19" s="643"/>
      <c r="T19" s="643"/>
      <c r="U19" s="643"/>
      <c r="V19" s="643"/>
      <c r="W19" s="643"/>
      <c r="X19" s="643"/>
      <c r="Y19" s="644"/>
      <c r="Z19" s="675">
        <v>0</v>
      </c>
      <c r="AA19" s="675"/>
      <c r="AB19" s="675"/>
      <c r="AC19" s="675"/>
      <c r="AD19" s="676">
        <v>3465</v>
      </c>
      <c r="AE19" s="676"/>
      <c r="AF19" s="676"/>
      <c r="AG19" s="676"/>
      <c r="AH19" s="676"/>
      <c r="AI19" s="676"/>
      <c r="AJ19" s="676"/>
      <c r="AK19" s="676"/>
      <c r="AL19" s="645">
        <v>0.1</v>
      </c>
      <c r="AM19" s="646"/>
      <c r="AN19" s="646"/>
      <c r="AO19" s="677"/>
      <c r="AP19" s="639" t="s">
        <v>281</v>
      </c>
      <c r="AQ19" s="640"/>
      <c r="AR19" s="640"/>
      <c r="AS19" s="640"/>
      <c r="AT19" s="640"/>
      <c r="AU19" s="640"/>
      <c r="AV19" s="640"/>
      <c r="AW19" s="640"/>
      <c r="AX19" s="640"/>
      <c r="AY19" s="640"/>
      <c r="AZ19" s="640"/>
      <c r="BA19" s="640"/>
      <c r="BB19" s="640"/>
      <c r="BC19" s="640"/>
      <c r="BD19" s="640"/>
      <c r="BE19" s="640"/>
      <c r="BF19" s="641"/>
      <c r="BG19" s="642" t="s">
        <v>253</v>
      </c>
      <c r="BH19" s="643"/>
      <c r="BI19" s="643"/>
      <c r="BJ19" s="643"/>
      <c r="BK19" s="643"/>
      <c r="BL19" s="643"/>
      <c r="BM19" s="643"/>
      <c r="BN19" s="644"/>
      <c r="BO19" s="675" t="s">
        <v>253</v>
      </c>
      <c r="BP19" s="675"/>
      <c r="BQ19" s="675"/>
      <c r="BR19" s="675"/>
      <c r="BS19" s="648" t="s">
        <v>242</v>
      </c>
      <c r="BT19" s="643"/>
      <c r="BU19" s="643"/>
      <c r="BV19" s="643"/>
      <c r="BW19" s="643"/>
      <c r="BX19" s="643"/>
      <c r="BY19" s="643"/>
      <c r="BZ19" s="643"/>
      <c r="CA19" s="643"/>
      <c r="CB19" s="689"/>
      <c r="CD19" s="681" t="s">
        <v>282</v>
      </c>
      <c r="CE19" s="682"/>
      <c r="CF19" s="682"/>
      <c r="CG19" s="682"/>
      <c r="CH19" s="682"/>
      <c r="CI19" s="682"/>
      <c r="CJ19" s="682"/>
      <c r="CK19" s="682"/>
      <c r="CL19" s="682"/>
      <c r="CM19" s="682"/>
      <c r="CN19" s="682"/>
      <c r="CO19" s="682"/>
      <c r="CP19" s="682"/>
      <c r="CQ19" s="683"/>
      <c r="CR19" s="642" t="s">
        <v>242</v>
      </c>
      <c r="CS19" s="643"/>
      <c r="CT19" s="643"/>
      <c r="CU19" s="643"/>
      <c r="CV19" s="643"/>
      <c r="CW19" s="643"/>
      <c r="CX19" s="643"/>
      <c r="CY19" s="644"/>
      <c r="CZ19" s="675" t="s">
        <v>253</v>
      </c>
      <c r="DA19" s="675"/>
      <c r="DB19" s="675"/>
      <c r="DC19" s="675"/>
      <c r="DD19" s="648" t="s">
        <v>242</v>
      </c>
      <c r="DE19" s="643"/>
      <c r="DF19" s="643"/>
      <c r="DG19" s="643"/>
      <c r="DH19" s="643"/>
      <c r="DI19" s="643"/>
      <c r="DJ19" s="643"/>
      <c r="DK19" s="643"/>
      <c r="DL19" s="643"/>
      <c r="DM19" s="643"/>
      <c r="DN19" s="643"/>
      <c r="DO19" s="643"/>
      <c r="DP19" s="644"/>
      <c r="DQ19" s="648" t="s">
        <v>253</v>
      </c>
      <c r="DR19" s="643"/>
      <c r="DS19" s="643"/>
      <c r="DT19" s="643"/>
      <c r="DU19" s="643"/>
      <c r="DV19" s="643"/>
      <c r="DW19" s="643"/>
      <c r="DX19" s="643"/>
      <c r="DY19" s="643"/>
      <c r="DZ19" s="643"/>
      <c r="EA19" s="643"/>
      <c r="EB19" s="643"/>
      <c r="EC19" s="689"/>
    </row>
    <row r="20" spans="2:133" ht="11.25" customHeight="1" x14ac:dyDescent="0.15">
      <c r="B20" s="639" t="s">
        <v>283</v>
      </c>
      <c r="C20" s="640"/>
      <c r="D20" s="640"/>
      <c r="E20" s="640"/>
      <c r="F20" s="640"/>
      <c r="G20" s="640"/>
      <c r="H20" s="640"/>
      <c r="I20" s="640"/>
      <c r="J20" s="640"/>
      <c r="K20" s="640"/>
      <c r="L20" s="640"/>
      <c r="M20" s="640"/>
      <c r="N20" s="640"/>
      <c r="O20" s="640"/>
      <c r="P20" s="640"/>
      <c r="Q20" s="641"/>
      <c r="R20" s="642">
        <v>3962</v>
      </c>
      <c r="S20" s="643"/>
      <c r="T20" s="643"/>
      <c r="U20" s="643"/>
      <c r="V20" s="643"/>
      <c r="W20" s="643"/>
      <c r="X20" s="643"/>
      <c r="Y20" s="644"/>
      <c r="Z20" s="675">
        <v>0</v>
      </c>
      <c r="AA20" s="675"/>
      <c r="AB20" s="675"/>
      <c r="AC20" s="675"/>
      <c r="AD20" s="676">
        <v>3962</v>
      </c>
      <c r="AE20" s="676"/>
      <c r="AF20" s="676"/>
      <c r="AG20" s="676"/>
      <c r="AH20" s="676"/>
      <c r="AI20" s="676"/>
      <c r="AJ20" s="676"/>
      <c r="AK20" s="676"/>
      <c r="AL20" s="645">
        <v>0.1</v>
      </c>
      <c r="AM20" s="646"/>
      <c r="AN20" s="646"/>
      <c r="AO20" s="677"/>
      <c r="AP20" s="639" t="s">
        <v>284</v>
      </c>
      <c r="AQ20" s="640"/>
      <c r="AR20" s="640"/>
      <c r="AS20" s="640"/>
      <c r="AT20" s="640"/>
      <c r="AU20" s="640"/>
      <c r="AV20" s="640"/>
      <c r="AW20" s="640"/>
      <c r="AX20" s="640"/>
      <c r="AY20" s="640"/>
      <c r="AZ20" s="640"/>
      <c r="BA20" s="640"/>
      <c r="BB20" s="640"/>
      <c r="BC20" s="640"/>
      <c r="BD20" s="640"/>
      <c r="BE20" s="640"/>
      <c r="BF20" s="641"/>
      <c r="BG20" s="642" t="s">
        <v>253</v>
      </c>
      <c r="BH20" s="643"/>
      <c r="BI20" s="643"/>
      <c r="BJ20" s="643"/>
      <c r="BK20" s="643"/>
      <c r="BL20" s="643"/>
      <c r="BM20" s="643"/>
      <c r="BN20" s="644"/>
      <c r="BO20" s="675" t="s">
        <v>242</v>
      </c>
      <c r="BP20" s="675"/>
      <c r="BQ20" s="675"/>
      <c r="BR20" s="675"/>
      <c r="BS20" s="648" t="s">
        <v>253</v>
      </c>
      <c r="BT20" s="643"/>
      <c r="BU20" s="643"/>
      <c r="BV20" s="643"/>
      <c r="BW20" s="643"/>
      <c r="BX20" s="643"/>
      <c r="BY20" s="643"/>
      <c r="BZ20" s="643"/>
      <c r="CA20" s="643"/>
      <c r="CB20" s="689"/>
      <c r="CD20" s="681" t="s">
        <v>285</v>
      </c>
      <c r="CE20" s="682"/>
      <c r="CF20" s="682"/>
      <c r="CG20" s="682"/>
      <c r="CH20" s="682"/>
      <c r="CI20" s="682"/>
      <c r="CJ20" s="682"/>
      <c r="CK20" s="682"/>
      <c r="CL20" s="682"/>
      <c r="CM20" s="682"/>
      <c r="CN20" s="682"/>
      <c r="CO20" s="682"/>
      <c r="CP20" s="682"/>
      <c r="CQ20" s="683"/>
      <c r="CR20" s="642">
        <v>12523221</v>
      </c>
      <c r="CS20" s="643"/>
      <c r="CT20" s="643"/>
      <c r="CU20" s="643"/>
      <c r="CV20" s="643"/>
      <c r="CW20" s="643"/>
      <c r="CX20" s="643"/>
      <c r="CY20" s="644"/>
      <c r="CZ20" s="675">
        <v>100</v>
      </c>
      <c r="DA20" s="675"/>
      <c r="DB20" s="675"/>
      <c r="DC20" s="675"/>
      <c r="DD20" s="648">
        <v>845033</v>
      </c>
      <c r="DE20" s="643"/>
      <c r="DF20" s="643"/>
      <c r="DG20" s="643"/>
      <c r="DH20" s="643"/>
      <c r="DI20" s="643"/>
      <c r="DJ20" s="643"/>
      <c r="DK20" s="643"/>
      <c r="DL20" s="643"/>
      <c r="DM20" s="643"/>
      <c r="DN20" s="643"/>
      <c r="DO20" s="643"/>
      <c r="DP20" s="644"/>
      <c r="DQ20" s="648">
        <v>5922718</v>
      </c>
      <c r="DR20" s="643"/>
      <c r="DS20" s="643"/>
      <c r="DT20" s="643"/>
      <c r="DU20" s="643"/>
      <c r="DV20" s="643"/>
      <c r="DW20" s="643"/>
      <c r="DX20" s="643"/>
      <c r="DY20" s="643"/>
      <c r="DZ20" s="643"/>
      <c r="EA20" s="643"/>
      <c r="EB20" s="643"/>
      <c r="EC20" s="689"/>
    </row>
    <row r="21" spans="2:133" ht="11.25" customHeight="1" x14ac:dyDescent="0.15">
      <c r="B21" s="639" t="s">
        <v>286</v>
      </c>
      <c r="C21" s="640"/>
      <c r="D21" s="640"/>
      <c r="E21" s="640"/>
      <c r="F21" s="640"/>
      <c r="G21" s="640"/>
      <c r="H21" s="640"/>
      <c r="I21" s="640"/>
      <c r="J21" s="640"/>
      <c r="K21" s="640"/>
      <c r="L21" s="640"/>
      <c r="M21" s="640"/>
      <c r="N21" s="640"/>
      <c r="O21" s="640"/>
      <c r="P21" s="640"/>
      <c r="Q21" s="641"/>
      <c r="R21" s="642">
        <v>1313</v>
      </c>
      <c r="S21" s="643"/>
      <c r="T21" s="643"/>
      <c r="U21" s="643"/>
      <c r="V21" s="643"/>
      <c r="W21" s="643"/>
      <c r="X21" s="643"/>
      <c r="Y21" s="644"/>
      <c r="Z21" s="675">
        <v>0</v>
      </c>
      <c r="AA21" s="675"/>
      <c r="AB21" s="675"/>
      <c r="AC21" s="675"/>
      <c r="AD21" s="676">
        <v>1313</v>
      </c>
      <c r="AE21" s="676"/>
      <c r="AF21" s="676"/>
      <c r="AG21" s="676"/>
      <c r="AH21" s="676"/>
      <c r="AI21" s="676"/>
      <c r="AJ21" s="676"/>
      <c r="AK21" s="676"/>
      <c r="AL21" s="645">
        <v>0</v>
      </c>
      <c r="AM21" s="646"/>
      <c r="AN21" s="646"/>
      <c r="AO21" s="677"/>
      <c r="AP21" s="736" t="s">
        <v>287</v>
      </c>
      <c r="AQ21" s="744"/>
      <c r="AR21" s="744"/>
      <c r="AS21" s="744"/>
      <c r="AT21" s="744"/>
      <c r="AU21" s="744"/>
      <c r="AV21" s="744"/>
      <c r="AW21" s="744"/>
      <c r="AX21" s="744"/>
      <c r="AY21" s="744"/>
      <c r="AZ21" s="744"/>
      <c r="BA21" s="744"/>
      <c r="BB21" s="744"/>
      <c r="BC21" s="744"/>
      <c r="BD21" s="744"/>
      <c r="BE21" s="744"/>
      <c r="BF21" s="738"/>
      <c r="BG21" s="642" t="s">
        <v>253</v>
      </c>
      <c r="BH21" s="643"/>
      <c r="BI21" s="643"/>
      <c r="BJ21" s="643"/>
      <c r="BK21" s="643"/>
      <c r="BL21" s="643"/>
      <c r="BM21" s="643"/>
      <c r="BN21" s="644"/>
      <c r="BO21" s="675" t="s">
        <v>242</v>
      </c>
      <c r="BP21" s="675"/>
      <c r="BQ21" s="675"/>
      <c r="BR21" s="675"/>
      <c r="BS21" s="648" t="s">
        <v>253</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288</v>
      </c>
      <c r="C22" s="640"/>
      <c r="D22" s="640"/>
      <c r="E22" s="640"/>
      <c r="F22" s="640"/>
      <c r="G22" s="640"/>
      <c r="H22" s="640"/>
      <c r="I22" s="640"/>
      <c r="J22" s="640"/>
      <c r="K22" s="640"/>
      <c r="L22" s="640"/>
      <c r="M22" s="640"/>
      <c r="N22" s="640"/>
      <c r="O22" s="640"/>
      <c r="P22" s="640"/>
      <c r="Q22" s="641"/>
      <c r="R22" s="642">
        <v>3469952</v>
      </c>
      <c r="S22" s="643"/>
      <c r="T22" s="643"/>
      <c r="U22" s="643"/>
      <c r="V22" s="643"/>
      <c r="W22" s="643"/>
      <c r="X22" s="643"/>
      <c r="Y22" s="644"/>
      <c r="Z22" s="675">
        <v>27.6</v>
      </c>
      <c r="AA22" s="675"/>
      <c r="AB22" s="675"/>
      <c r="AC22" s="675"/>
      <c r="AD22" s="676">
        <v>3070045</v>
      </c>
      <c r="AE22" s="676"/>
      <c r="AF22" s="676"/>
      <c r="AG22" s="676"/>
      <c r="AH22" s="676"/>
      <c r="AI22" s="676"/>
      <c r="AJ22" s="676"/>
      <c r="AK22" s="676"/>
      <c r="AL22" s="645">
        <v>63.6</v>
      </c>
      <c r="AM22" s="646"/>
      <c r="AN22" s="646"/>
      <c r="AO22" s="677"/>
      <c r="AP22" s="736" t="s">
        <v>289</v>
      </c>
      <c r="AQ22" s="744"/>
      <c r="AR22" s="744"/>
      <c r="AS22" s="744"/>
      <c r="AT22" s="744"/>
      <c r="AU22" s="744"/>
      <c r="AV22" s="744"/>
      <c r="AW22" s="744"/>
      <c r="AX22" s="744"/>
      <c r="AY22" s="744"/>
      <c r="AZ22" s="744"/>
      <c r="BA22" s="744"/>
      <c r="BB22" s="744"/>
      <c r="BC22" s="744"/>
      <c r="BD22" s="744"/>
      <c r="BE22" s="744"/>
      <c r="BF22" s="738"/>
      <c r="BG22" s="642" t="s">
        <v>253</v>
      </c>
      <c r="BH22" s="643"/>
      <c r="BI22" s="643"/>
      <c r="BJ22" s="643"/>
      <c r="BK22" s="643"/>
      <c r="BL22" s="643"/>
      <c r="BM22" s="643"/>
      <c r="BN22" s="644"/>
      <c r="BO22" s="675" t="s">
        <v>253</v>
      </c>
      <c r="BP22" s="675"/>
      <c r="BQ22" s="675"/>
      <c r="BR22" s="675"/>
      <c r="BS22" s="648" t="s">
        <v>242</v>
      </c>
      <c r="BT22" s="643"/>
      <c r="BU22" s="643"/>
      <c r="BV22" s="643"/>
      <c r="BW22" s="643"/>
      <c r="BX22" s="643"/>
      <c r="BY22" s="643"/>
      <c r="BZ22" s="643"/>
      <c r="CA22" s="643"/>
      <c r="CB22" s="689"/>
      <c r="CD22" s="746" t="s">
        <v>290</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291</v>
      </c>
      <c r="C23" s="640"/>
      <c r="D23" s="640"/>
      <c r="E23" s="640"/>
      <c r="F23" s="640"/>
      <c r="G23" s="640"/>
      <c r="H23" s="640"/>
      <c r="I23" s="640"/>
      <c r="J23" s="640"/>
      <c r="K23" s="640"/>
      <c r="L23" s="640"/>
      <c r="M23" s="640"/>
      <c r="N23" s="640"/>
      <c r="O23" s="640"/>
      <c r="P23" s="640"/>
      <c r="Q23" s="641"/>
      <c r="R23" s="642">
        <v>3070045</v>
      </c>
      <c r="S23" s="643"/>
      <c r="T23" s="643"/>
      <c r="U23" s="643"/>
      <c r="V23" s="643"/>
      <c r="W23" s="643"/>
      <c r="X23" s="643"/>
      <c r="Y23" s="644"/>
      <c r="Z23" s="675">
        <v>24.4</v>
      </c>
      <c r="AA23" s="675"/>
      <c r="AB23" s="675"/>
      <c r="AC23" s="675"/>
      <c r="AD23" s="676">
        <v>3070045</v>
      </c>
      <c r="AE23" s="676"/>
      <c r="AF23" s="676"/>
      <c r="AG23" s="676"/>
      <c r="AH23" s="676"/>
      <c r="AI23" s="676"/>
      <c r="AJ23" s="676"/>
      <c r="AK23" s="676"/>
      <c r="AL23" s="645">
        <v>63.6</v>
      </c>
      <c r="AM23" s="646"/>
      <c r="AN23" s="646"/>
      <c r="AO23" s="677"/>
      <c r="AP23" s="736" t="s">
        <v>292</v>
      </c>
      <c r="AQ23" s="744"/>
      <c r="AR23" s="744"/>
      <c r="AS23" s="744"/>
      <c r="AT23" s="744"/>
      <c r="AU23" s="744"/>
      <c r="AV23" s="744"/>
      <c r="AW23" s="744"/>
      <c r="AX23" s="744"/>
      <c r="AY23" s="744"/>
      <c r="AZ23" s="744"/>
      <c r="BA23" s="744"/>
      <c r="BB23" s="744"/>
      <c r="BC23" s="744"/>
      <c r="BD23" s="744"/>
      <c r="BE23" s="744"/>
      <c r="BF23" s="738"/>
      <c r="BG23" s="642" t="s">
        <v>242</v>
      </c>
      <c r="BH23" s="643"/>
      <c r="BI23" s="643"/>
      <c r="BJ23" s="643"/>
      <c r="BK23" s="643"/>
      <c r="BL23" s="643"/>
      <c r="BM23" s="643"/>
      <c r="BN23" s="644"/>
      <c r="BO23" s="675" t="s">
        <v>253</v>
      </c>
      <c r="BP23" s="675"/>
      <c r="BQ23" s="675"/>
      <c r="BR23" s="675"/>
      <c r="BS23" s="648" t="s">
        <v>242</v>
      </c>
      <c r="BT23" s="643"/>
      <c r="BU23" s="643"/>
      <c r="BV23" s="643"/>
      <c r="BW23" s="643"/>
      <c r="BX23" s="643"/>
      <c r="BY23" s="643"/>
      <c r="BZ23" s="643"/>
      <c r="CA23" s="643"/>
      <c r="CB23" s="689"/>
      <c r="CD23" s="746" t="s">
        <v>230</v>
      </c>
      <c r="CE23" s="747"/>
      <c r="CF23" s="747"/>
      <c r="CG23" s="747"/>
      <c r="CH23" s="747"/>
      <c r="CI23" s="747"/>
      <c r="CJ23" s="747"/>
      <c r="CK23" s="747"/>
      <c r="CL23" s="747"/>
      <c r="CM23" s="747"/>
      <c r="CN23" s="747"/>
      <c r="CO23" s="747"/>
      <c r="CP23" s="747"/>
      <c r="CQ23" s="748"/>
      <c r="CR23" s="746" t="s">
        <v>293</v>
      </c>
      <c r="CS23" s="747"/>
      <c r="CT23" s="747"/>
      <c r="CU23" s="747"/>
      <c r="CV23" s="747"/>
      <c r="CW23" s="747"/>
      <c r="CX23" s="747"/>
      <c r="CY23" s="748"/>
      <c r="CZ23" s="746" t="s">
        <v>294</v>
      </c>
      <c r="DA23" s="747"/>
      <c r="DB23" s="747"/>
      <c r="DC23" s="748"/>
      <c r="DD23" s="746" t="s">
        <v>295</v>
      </c>
      <c r="DE23" s="747"/>
      <c r="DF23" s="747"/>
      <c r="DG23" s="747"/>
      <c r="DH23" s="747"/>
      <c r="DI23" s="747"/>
      <c r="DJ23" s="747"/>
      <c r="DK23" s="748"/>
      <c r="DL23" s="755" t="s">
        <v>296</v>
      </c>
      <c r="DM23" s="756"/>
      <c r="DN23" s="756"/>
      <c r="DO23" s="756"/>
      <c r="DP23" s="756"/>
      <c r="DQ23" s="756"/>
      <c r="DR23" s="756"/>
      <c r="DS23" s="756"/>
      <c r="DT23" s="756"/>
      <c r="DU23" s="756"/>
      <c r="DV23" s="757"/>
      <c r="DW23" s="746" t="s">
        <v>297</v>
      </c>
      <c r="DX23" s="747"/>
      <c r="DY23" s="747"/>
      <c r="DZ23" s="747"/>
      <c r="EA23" s="747"/>
      <c r="EB23" s="747"/>
      <c r="EC23" s="748"/>
    </row>
    <row r="24" spans="2:133" ht="11.25" customHeight="1" x14ac:dyDescent="0.15">
      <c r="B24" s="639" t="s">
        <v>298</v>
      </c>
      <c r="C24" s="640"/>
      <c r="D24" s="640"/>
      <c r="E24" s="640"/>
      <c r="F24" s="640"/>
      <c r="G24" s="640"/>
      <c r="H24" s="640"/>
      <c r="I24" s="640"/>
      <c r="J24" s="640"/>
      <c r="K24" s="640"/>
      <c r="L24" s="640"/>
      <c r="M24" s="640"/>
      <c r="N24" s="640"/>
      <c r="O24" s="640"/>
      <c r="P24" s="640"/>
      <c r="Q24" s="641"/>
      <c r="R24" s="642">
        <v>399907</v>
      </c>
      <c r="S24" s="643"/>
      <c r="T24" s="643"/>
      <c r="U24" s="643"/>
      <c r="V24" s="643"/>
      <c r="W24" s="643"/>
      <c r="X24" s="643"/>
      <c r="Y24" s="644"/>
      <c r="Z24" s="675">
        <v>3.2</v>
      </c>
      <c r="AA24" s="675"/>
      <c r="AB24" s="675"/>
      <c r="AC24" s="675"/>
      <c r="AD24" s="676" t="s">
        <v>242</v>
      </c>
      <c r="AE24" s="676"/>
      <c r="AF24" s="676"/>
      <c r="AG24" s="676"/>
      <c r="AH24" s="676"/>
      <c r="AI24" s="676"/>
      <c r="AJ24" s="676"/>
      <c r="AK24" s="676"/>
      <c r="AL24" s="645" t="s">
        <v>242</v>
      </c>
      <c r="AM24" s="646"/>
      <c r="AN24" s="646"/>
      <c r="AO24" s="677"/>
      <c r="AP24" s="736" t="s">
        <v>299</v>
      </c>
      <c r="AQ24" s="744"/>
      <c r="AR24" s="744"/>
      <c r="AS24" s="744"/>
      <c r="AT24" s="744"/>
      <c r="AU24" s="744"/>
      <c r="AV24" s="744"/>
      <c r="AW24" s="744"/>
      <c r="AX24" s="744"/>
      <c r="AY24" s="744"/>
      <c r="AZ24" s="744"/>
      <c r="BA24" s="744"/>
      <c r="BB24" s="744"/>
      <c r="BC24" s="744"/>
      <c r="BD24" s="744"/>
      <c r="BE24" s="744"/>
      <c r="BF24" s="738"/>
      <c r="BG24" s="642" t="s">
        <v>242</v>
      </c>
      <c r="BH24" s="643"/>
      <c r="BI24" s="643"/>
      <c r="BJ24" s="643"/>
      <c r="BK24" s="643"/>
      <c r="BL24" s="643"/>
      <c r="BM24" s="643"/>
      <c r="BN24" s="644"/>
      <c r="BO24" s="675" t="s">
        <v>242</v>
      </c>
      <c r="BP24" s="675"/>
      <c r="BQ24" s="675"/>
      <c r="BR24" s="675"/>
      <c r="BS24" s="648" t="s">
        <v>253</v>
      </c>
      <c r="BT24" s="643"/>
      <c r="BU24" s="643"/>
      <c r="BV24" s="643"/>
      <c r="BW24" s="643"/>
      <c r="BX24" s="643"/>
      <c r="BY24" s="643"/>
      <c r="BZ24" s="643"/>
      <c r="CA24" s="643"/>
      <c r="CB24" s="689"/>
      <c r="CD24" s="700" t="s">
        <v>300</v>
      </c>
      <c r="CE24" s="701"/>
      <c r="CF24" s="701"/>
      <c r="CG24" s="701"/>
      <c r="CH24" s="701"/>
      <c r="CI24" s="701"/>
      <c r="CJ24" s="701"/>
      <c r="CK24" s="701"/>
      <c r="CL24" s="701"/>
      <c r="CM24" s="701"/>
      <c r="CN24" s="701"/>
      <c r="CO24" s="701"/>
      <c r="CP24" s="701"/>
      <c r="CQ24" s="702"/>
      <c r="CR24" s="697">
        <v>5109965</v>
      </c>
      <c r="CS24" s="698"/>
      <c r="CT24" s="698"/>
      <c r="CU24" s="698"/>
      <c r="CV24" s="698"/>
      <c r="CW24" s="698"/>
      <c r="CX24" s="698"/>
      <c r="CY24" s="741"/>
      <c r="CZ24" s="742">
        <v>40.799999999999997</v>
      </c>
      <c r="DA24" s="713"/>
      <c r="DB24" s="713"/>
      <c r="DC24" s="745"/>
      <c r="DD24" s="740">
        <v>3213671</v>
      </c>
      <c r="DE24" s="698"/>
      <c r="DF24" s="698"/>
      <c r="DG24" s="698"/>
      <c r="DH24" s="698"/>
      <c r="DI24" s="698"/>
      <c r="DJ24" s="698"/>
      <c r="DK24" s="741"/>
      <c r="DL24" s="740">
        <v>3117443</v>
      </c>
      <c r="DM24" s="698"/>
      <c r="DN24" s="698"/>
      <c r="DO24" s="698"/>
      <c r="DP24" s="698"/>
      <c r="DQ24" s="698"/>
      <c r="DR24" s="698"/>
      <c r="DS24" s="698"/>
      <c r="DT24" s="698"/>
      <c r="DU24" s="698"/>
      <c r="DV24" s="741"/>
      <c r="DW24" s="742">
        <v>62.6</v>
      </c>
      <c r="DX24" s="713"/>
      <c r="DY24" s="713"/>
      <c r="DZ24" s="713"/>
      <c r="EA24" s="713"/>
      <c r="EB24" s="713"/>
      <c r="EC24" s="743"/>
    </row>
    <row r="25" spans="2:133" ht="11.25" customHeight="1" x14ac:dyDescent="0.15">
      <c r="B25" s="639" t="s">
        <v>301</v>
      </c>
      <c r="C25" s="640"/>
      <c r="D25" s="640"/>
      <c r="E25" s="640"/>
      <c r="F25" s="640"/>
      <c r="G25" s="640"/>
      <c r="H25" s="640"/>
      <c r="I25" s="640"/>
      <c r="J25" s="640"/>
      <c r="K25" s="640"/>
      <c r="L25" s="640"/>
      <c r="M25" s="640"/>
      <c r="N25" s="640"/>
      <c r="O25" s="640"/>
      <c r="P25" s="640"/>
      <c r="Q25" s="641"/>
      <c r="R25" s="642" t="s">
        <v>253</v>
      </c>
      <c r="S25" s="643"/>
      <c r="T25" s="643"/>
      <c r="U25" s="643"/>
      <c r="V25" s="643"/>
      <c r="W25" s="643"/>
      <c r="X25" s="643"/>
      <c r="Y25" s="644"/>
      <c r="Z25" s="675" t="s">
        <v>253</v>
      </c>
      <c r="AA25" s="675"/>
      <c r="AB25" s="675"/>
      <c r="AC25" s="675"/>
      <c r="AD25" s="676" t="s">
        <v>242</v>
      </c>
      <c r="AE25" s="676"/>
      <c r="AF25" s="676"/>
      <c r="AG25" s="676"/>
      <c r="AH25" s="676"/>
      <c r="AI25" s="676"/>
      <c r="AJ25" s="676"/>
      <c r="AK25" s="676"/>
      <c r="AL25" s="645" t="s">
        <v>253</v>
      </c>
      <c r="AM25" s="646"/>
      <c r="AN25" s="646"/>
      <c r="AO25" s="677"/>
      <c r="AP25" s="736" t="s">
        <v>302</v>
      </c>
      <c r="AQ25" s="744"/>
      <c r="AR25" s="744"/>
      <c r="AS25" s="744"/>
      <c r="AT25" s="744"/>
      <c r="AU25" s="744"/>
      <c r="AV25" s="744"/>
      <c r="AW25" s="744"/>
      <c r="AX25" s="744"/>
      <c r="AY25" s="744"/>
      <c r="AZ25" s="744"/>
      <c r="BA25" s="744"/>
      <c r="BB25" s="744"/>
      <c r="BC25" s="744"/>
      <c r="BD25" s="744"/>
      <c r="BE25" s="744"/>
      <c r="BF25" s="738"/>
      <c r="BG25" s="642" t="s">
        <v>253</v>
      </c>
      <c r="BH25" s="643"/>
      <c r="BI25" s="643"/>
      <c r="BJ25" s="643"/>
      <c r="BK25" s="643"/>
      <c r="BL25" s="643"/>
      <c r="BM25" s="643"/>
      <c r="BN25" s="644"/>
      <c r="BO25" s="675" t="s">
        <v>242</v>
      </c>
      <c r="BP25" s="675"/>
      <c r="BQ25" s="675"/>
      <c r="BR25" s="675"/>
      <c r="BS25" s="648" t="s">
        <v>253</v>
      </c>
      <c r="BT25" s="643"/>
      <c r="BU25" s="643"/>
      <c r="BV25" s="643"/>
      <c r="BW25" s="643"/>
      <c r="BX25" s="643"/>
      <c r="BY25" s="643"/>
      <c r="BZ25" s="643"/>
      <c r="CA25" s="643"/>
      <c r="CB25" s="689"/>
      <c r="CD25" s="681" t="s">
        <v>303</v>
      </c>
      <c r="CE25" s="682"/>
      <c r="CF25" s="682"/>
      <c r="CG25" s="682"/>
      <c r="CH25" s="682"/>
      <c r="CI25" s="682"/>
      <c r="CJ25" s="682"/>
      <c r="CK25" s="682"/>
      <c r="CL25" s="682"/>
      <c r="CM25" s="682"/>
      <c r="CN25" s="682"/>
      <c r="CO25" s="682"/>
      <c r="CP25" s="682"/>
      <c r="CQ25" s="683"/>
      <c r="CR25" s="642">
        <v>1821387</v>
      </c>
      <c r="CS25" s="661"/>
      <c r="CT25" s="661"/>
      <c r="CU25" s="661"/>
      <c r="CV25" s="661"/>
      <c r="CW25" s="661"/>
      <c r="CX25" s="661"/>
      <c r="CY25" s="662"/>
      <c r="CZ25" s="645">
        <v>14.5</v>
      </c>
      <c r="DA25" s="663"/>
      <c r="DB25" s="663"/>
      <c r="DC25" s="664"/>
      <c r="DD25" s="648">
        <v>1533167</v>
      </c>
      <c r="DE25" s="661"/>
      <c r="DF25" s="661"/>
      <c r="DG25" s="661"/>
      <c r="DH25" s="661"/>
      <c r="DI25" s="661"/>
      <c r="DJ25" s="661"/>
      <c r="DK25" s="662"/>
      <c r="DL25" s="648">
        <v>1437432</v>
      </c>
      <c r="DM25" s="661"/>
      <c r="DN25" s="661"/>
      <c r="DO25" s="661"/>
      <c r="DP25" s="661"/>
      <c r="DQ25" s="661"/>
      <c r="DR25" s="661"/>
      <c r="DS25" s="661"/>
      <c r="DT25" s="661"/>
      <c r="DU25" s="661"/>
      <c r="DV25" s="662"/>
      <c r="DW25" s="645">
        <v>28.8</v>
      </c>
      <c r="DX25" s="663"/>
      <c r="DY25" s="663"/>
      <c r="DZ25" s="663"/>
      <c r="EA25" s="663"/>
      <c r="EB25" s="663"/>
      <c r="EC25" s="684"/>
    </row>
    <row r="26" spans="2:133" ht="11.25" customHeight="1" x14ac:dyDescent="0.15">
      <c r="B26" s="639" t="s">
        <v>304</v>
      </c>
      <c r="C26" s="640"/>
      <c r="D26" s="640"/>
      <c r="E26" s="640"/>
      <c r="F26" s="640"/>
      <c r="G26" s="640"/>
      <c r="H26" s="640"/>
      <c r="I26" s="640"/>
      <c r="J26" s="640"/>
      <c r="K26" s="640"/>
      <c r="L26" s="640"/>
      <c r="M26" s="640"/>
      <c r="N26" s="640"/>
      <c r="O26" s="640"/>
      <c r="P26" s="640"/>
      <c r="Q26" s="641"/>
      <c r="R26" s="642">
        <v>5201016</v>
      </c>
      <c r="S26" s="643"/>
      <c r="T26" s="643"/>
      <c r="U26" s="643"/>
      <c r="V26" s="643"/>
      <c r="W26" s="643"/>
      <c r="X26" s="643"/>
      <c r="Y26" s="644"/>
      <c r="Z26" s="675">
        <v>41.3</v>
      </c>
      <c r="AA26" s="675"/>
      <c r="AB26" s="675"/>
      <c r="AC26" s="675"/>
      <c r="AD26" s="676">
        <v>4801109</v>
      </c>
      <c r="AE26" s="676"/>
      <c r="AF26" s="676"/>
      <c r="AG26" s="676"/>
      <c r="AH26" s="676"/>
      <c r="AI26" s="676"/>
      <c r="AJ26" s="676"/>
      <c r="AK26" s="676"/>
      <c r="AL26" s="645">
        <v>99.5</v>
      </c>
      <c r="AM26" s="646"/>
      <c r="AN26" s="646"/>
      <c r="AO26" s="677"/>
      <c r="AP26" s="736" t="s">
        <v>305</v>
      </c>
      <c r="AQ26" s="737"/>
      <c r="AR26" s="737"/>
      <c r="AS26" s="737"/>
      <c r="AT26" s="737"/>
      <c r="AU26" s="737"/>
      <c r="AV26" s="737"/>
      <c r="AW26" s="737"/>
      <c r="AX26" s="737"/>
      <c r="AY26" s="737"/>
      <c r="AZ26" s="737"/>
      <c r="BA26" s="737"/>
      <c r="BB26" s="737"/>
      <c r="BC26" s="737"/>
      <c r="BD26" s="737"/>
      <c r="BE26" s="737"/>
      <c r="BF26" s="738"/>
      <c r="BG26" s="642" t="s">
        <v>242</v>
      </c>
      <c r="BH26" s="643"/>
      <c r="BI26" s="643"/>
      <c r="BJ26" s="643"/>
      <c r="BK26" s="643"/>
      <c r="BL26" s="643"/>
      <c r="BM26" s="643"/>
      <c r="BN26" s="644"/>
      <c r="BO26" s="675" t="s">
        <v>242</v>
      </c>
      <c r="BP26" s="675"/>
      <c r="BQ26" s="675"/>
      <c r="BR26" s="675"/>
      <c r="BS26" s="648" t="s">
        <v>242</v>
      </c>
      <c r="BT26" s="643"/>
      <c r="BU26" s="643"/>
      <c r="BV26" s="643"/>
      <c r="BW26" s="643"/>
      <c r="BX26" s="643"/>
      <c r="BY26" s="643"/>
      <c r="BZ26" s="643"/>
      <c r="CA26" s="643"/>
      <c r="CB26" s="689"/>
      <c r="CD26" s="681" t="s">
        <v>306</v>
      </c>
      <c r="CE26" s="682"/>
      <c r="CF26" s="682"/>
      <c r="CG26" s="682"/>
      <c r="CH26" s="682"/>
      <c r="CI26" s="682"/>
      <c r="CJ26" s="682"/>
      <c r="CK26" s="682"/>
      <c r="CL26" s="682"/>
      <c r="CM26" s="682"/>
      <c r="CN26" s="682"/>
      <c r="CO26" s="682"/>
      <c r="CP26" s="682"/>
      <c r="CQ26" s="683"/>
      <c r="CR26" s="642">
        <v>1217553</v>
      </c>
      <c r="CS26" s="643"/>
      <c r="CT26" s="643"/>
      <c r="CU26" s="643"/>
      <c r="CV26" s="643"/>
      <c r="CW26" s="643"/>
      <c r="CX26" s="643"/>
      <c r="CY26" s="644"/>
      <c r="CZ26" s="645">
        <v>9.6999999999999993</v>
      </c>
      <c r="DA26" s="663"/>
      <c r="DB26" s="663"/>
      <c r="DC26" s="664"/>
      <c r="DD26" s="648">
        <v>961855</v>
      </c>
      <c r="DE26" s="643"/>
      <c r="DF26" s="643"/>
      <c r="DG26" s="643"/>
      <c r="DH26" s="643"/>
      <c r="DI26" s="643"/>
      <c r="DJ26" s="643"/>
      <c r="DK26" s="644"/>
      <c r="DL26" s="648" t="s">
        <v>253</v>
      </c>
      <c r="DM26" s="643"/>
      <c r="DN26" s="643"/>
      <c r="DO26" s="643"/>
      <c r="DP26" s="643"/>
      <c r="DQ26" s="643"/>
      <c r="DR26" s="643"/>
      <c r="DS26" s="643"/>
      <c r="DT26" s="643"/>
      <c r="DU26" s="643"/>
      <c r="DV26" s="644"/>
      <c r="DW26" s="645" t="s">
        <v>253</v>
      </c>
      <c r="DX26" s="663"/>
      <c r="DY26" s="663"/>
      <c r="DZ26" s="663"/>
      <c r="EA26" s="663"/>
      <c r="EB26" s="663"/>
      <c r="EC26" s="684"/>
    </row>
    <row r="27" spans="2:133" ht="11.25" customHeight="1" x14ac:dyDescent="0.15">
      <c r="B27" s="639" t="s">
        <v>307</v>
      </c>
      <c r="C27" s="640"/>
      <c r="D27" s="640"/>
      <c r="E27" s="640"/>
      <c r="F27" s="640"/>
      <c r="G27" s="640"/>
      <c r="H27" s="640"/>
      <c r="I27" s="640"/>
      <c r="J27" s="640"/>
      <c r="K27" s="640"/>
      <c r="L27" s="640"/>
      <c r="M27" s="640"/>
      <c r="N27" s="640"/>
      <c r="O27" s="640"/>
      <c r="P27" s="640"/>
      <c r="Q27" s="641"/>
      <c r="R27" s="642">
        <v>2896</v>
      </c>
      <c r="S27" s="643"/>
      <c r="T27" s="643"/>
      <c r="U27" s="643"/>
      <c r="V27" s="643"/>
      <c r="W27" s="643"/>
      <c r="X27" s="643"/>
      <c r="Y27" s="644"/>
      <c r="Z27" s="675">
        <v>0</v>
      </c>
      <c r="AA27" s="675"/>
      <c r="AB27" s="675"/>
      <c r="AC27" s="675"/>
      <c r="AD27" s="676">
        <v>2896</v>
      </c>
      <c r="AE27" s="676"/>
      <c r="AF27" s="676"/>
      <c r="AG27" s="676"/>
      <c r="AH27" s="676"/>
      <c r="AI27" s="676"/>
      <c r="AJ27" s="676"/>
      <c r="AK27" s="676"/>
      <c r="AL27" s="645">
        <v>0.1</v>
      </c>
      <c r="AM27" s="646"/>
      <c r="AN27" s="646"/>
      <c r="AO27" s="677"/>
      <c r="AP27" s="639" t="s">
        <v>308</v>
      </c>
      <c r="AQ27" s="640"/>
      <c r="AR27" s="640"/>
      <c r="AS27" s="640"/>
      <c r="AT27" s="640"/>
      <c r="AU27" s="640"/>
      <c r="AV27" s="640"/>
      <c r="AW27" s="640"/>
      <c r="AX27" s="640"/>
      <c r="AY27" s="640"/>
      <c r="AZ27" s="640"/>
      <c r="BA27" s="640"/>
      <c r="BB27" s="640"/>
      <c r="BC27" s="640"/>
      <c r="BD27" s="640"/>
      <c r="BE27" s="640"/>
      <c r="BF27" s="641"/>
      <c r="BG27" s="642">
        <v>1276217</v>
      </c>
      <c r="BH27" s="643"/>
      <c r="BI27" s="643"/>
      <c r="BJ27" s="643"/>
      <c r="BK27" s="643"/>
      <c r="BL27" s="643"/>
      <c r="BM27" s="643"/>
      <c r="BN27" s="644"/>
      <c r="BO27" s="675">
        <v>100</v>
      </c>
      <c r="BP27" s="675"/>
      <c r="BQ27" s="675"/>
      <c r="BR27" s="675"/>
      <c r="BS27" s="648">
        <v>5669</v>
      </c>
      <c r="BT27" s="643"/>
      <c r="BU27" s="643"/>
      <c r="BV27" s="643"/>
      <c r="BW27" s="643"/>
      <c r="BX27" s="643"/>
      <c r="BY27" s="643"/>
      <c r="BZ27" s="643"/>
      <c r="CA27" s="643"/>
      <c r="CB27" s="689"/>
      <c r="CD27" s="681" t="s">
        <v>309</v>
      </c>
      <c r="CE27" s="682"/>
      <c r="CF27" s="682"/>
      <c r="CG27" s="682"/>
      <c r="CH27" s="682"/>
      <c r="CI27" s="682"/>
      <c r="CJ27" s="682"/>
      <c r="CK27" s="682"/>
      <c r="CL27" s="682"/>
      <c r="CM27" s="682"/>
      <c r="CN27" s="682"/>
      <c r="CO27" s="682"/>
      <c r="CP27" s="682"/>
      <c r="CQ27" s="683"/>
      <c r="CR27" s="642">
        <v>1989649</v>
      </c>
      <c r="CS27" s="661"/>
      <c r="CT27" s="661"/>
      <c r="CU27" s="661"/>
      <c r="CV27" s="661"/>
      <c r="CW27" s="661"/>
      <c r="CX27" s="661"/>
      <c r="CY27" s="662"/>
      <c r="CZ27" s="645">
        <v>15.9</v>
      </c>
      <c r="DA27" s="663"/>
      <c r="DB27" s="663"/>
      <c r="DC27" s="664"/>
      <c r="DD27" s="648">
        <v>517080</v>
      </c>
      <c r="DE27" s="661"/>
      <c r="DF27" s="661"/>
      <c r="DG27" s="661"/>
      <c r="DH27" s="661"/>
      <c r="DI27" s="661"/>
      <c r="DJ27" s="661"/>
      <c r="DK27" s="662"/>
      <c r="DL27" s="648">
        <v>516587</v>
      </c>
      <c r="DM27" s="661"/>
      <c r="DN27" s="661"/>
      <c r="DO27" s="661"/>
      <c r="DP27" s="661"/>
      <c r="DQ27" s="661"/>
      <c r="DR27" s="661"/>
      <c r="DS27" s="661"/>
      <c r="DT27" s="661"/>
      <c r="DU27" s="661"/>
      <c r="DV27" s="662"/>
      <c r="DW27" s="645">
        <v>10.4</v>
      </c>
      <c r="DX27" s="663"/>
      <c r="DY27" s="663"/>
      <c r="DZ27" s="663"/>
      <c r="EA27" s="663"/>
      <c r="EB27" s="663"/>
      <c r="EC27" s="684"/>
    </row>
    <row r="28" spans="2:133" ht="11.25" customHeight="1" x14ac:dyDescent="0.15">
      <c r="B28" s="639" t="s">
        <v>310</v>
      </c>
      <c r="C28" s="640"/>
      <c r="D28" s="640"/>
      <c r="E28" s="640"/>
      <c r="F28" s="640"/>
      <c r="G28" s="640"/>
      <c r="H28" s="640"/>
      <c r="I28" s="640"/>
      <c r="J28" s="640"/>
      <c r="K28" s="640"/>
      <c r="L28" s="640"/>
      <c r="M28" s="640"/>
      <c r="N28" s="640"/>
      <c r="O28" s="640"/>
      <c r="P28" s="640"/>
      <c r="Q28" s="641"/>
      <c r="R28" s="642">
        <v>191242</v>
      </c>
      <c r="S28" s="643"/>
      <c r="T28" s="643"/>
      <c r="U28" s="643"/>
      <c r="V28" s="643"/>
      <c r="W28" s="643"/>
      <c r="X28" s="643"/>
      <c r="Y28" s="644"/>
      <c r="Z28" s="675">
        <v>1.5</v>
      </c>
      <c r="AA28" s="675"/>
      <c r="AB28" s="675"/>
      <c r="AC28" s="675"/>
      <c r="AD28" s="676" t="s">
        <v>242</v>
      </c>
      <c r="AE28" s="676"/>
      <c r="AF28" s="676"/>
      <c r="AG28" s="676"/>
      <c r="AH28" s="676"/>
      <c r="AI28" s="676"/>
      <c r="AJ28" s="676"/>
      <c r="AK28" s="676"/>
      <c r="AL28" s="645" t="s">
        <v>253</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311</v>
      </c>
      <c r="CE28" s="682"/>
      <c r="CF28" s="682"/>
      <c r="CG28" s="682"/>
      <c r="CH28" s="682"/>
      <c r="CI28" s="682"/>
      <c r="CJ28" s="682"/>
      <c r="CK28" s="682"/>
      <c r="CL28" s="682"/>
      <c r="CM28" s="682"/>
      <c r="CN28" s="682"/>
      <c r="CO28" s="682"/>
      <c r="CP28" s="682"/>
      <c r="CQ28" s="683"/>
      <c r="CR28" s="642">
        <v>1298929</v>
      </c>
      <c r="CS28" s="643"/>
      <c r="CT28" s="643"/>
      <c r="CU28" s="643"/>
      <c r="CV28" s="643"/>
      <c r="CW28" s="643"/>
      <c r="CX28" s="643"/>
      <c r="CY28" s="644"/>
      <c r="CZ28" s="645">
        <v>10.4</v>
      </c>
      <c r="DA28" s="663"/>
      <c r="DB28" s="663"/>
      <c r="DC28" s="664"/>
      <c r="DD28" s="648">
        <v>1163424</v>
      </c>
      <c r="DE28" s="643"/>
      <c r="DF28" s="643"/>
      <c r="DG28" s="643"/>
      <c r="DH28" s="643"/>
      <c r="DI28" s="643"/>
      <c r="DJ28" s="643"/>
      <c r="DK28" s="644"/>
      <c r="DL28" s="648">
        <v>1163424</v>
      </c>
      <c r="DM28" s="643"/>
      <c r="DN28" s="643"/>
      <c r="DO28" s="643"/>
      <c r="DP28" s="643"/>
      <c r="DQ28" s="643"/>
      <c r="DR28" s="643"/>
      <c r="DS28" s="643"/>
      <c r="DT28" s="643"/>
      <c r="DU28" s="643"/>
      <c r="DV28" s="644"/>
      <c r="DW28" s="645">
        <v>23.3</v>
      </c>
      <c r="DX28" s="663"/>
      <c r="DY28" s="663"/>
      <c r="DZ28" s="663"/>
      <c r="EA28" s="663"/>
      <c r="EB28" s="663"/>
      <c r="EC28" s="684"/>
    </row>
    <row r="29" spans="2:133" ht="11.25" customHeight="1" x14ac:dyDescent="0.15">
      <c r="B29" s="639" t="s">
        <v>312</v>
      </c>
      <c r="C29" s="640"/>
      <c r="D29" s="640"/>
      <c r="E29" s="640"/>
      <c r="F29" s="640"/>
      <c r="G29" s="640"/>
      <c r="H29" s="640"/>
      <c r="I29" s="640"/>
      <c r="J29" s="640"/>
      <c r="K29" s="640"/>
      <c r="L29" s="640"/>
      <c r="M29" s="640"/>
      <c r="N29" s="640"/>
      <c r="O29" s="640"/>
      <c r="P29" s="640"/>
      <c r="Q29" s="641"/>
      <c r="R29" s="642">
        <v>434377</v>
      </c>
      <c r="S29" s="643"/>
      <c r="T29" s="643"/>
      <c r="U29" s="643"/>
      <c r="V29" s="643"/>
      <c r="W29" s="643"/>
      <c r="X29" s="643"/>
      <c r="Y29" s="644"/>
      <c r="Z29" s="675">
        <v>3.5</v>
      </c>
      <c r="AA29" s="675"/>
      <c r="AB29" s="675"/>
      <c r="AC29" s="675"/>
      <c r="AD29" s="676">
        <v>6785</v>
      </c>
      <c r="AE29" s="676"/>
      <c r="AF29" s="676"/>
      <c r="AG29" s="676"/>
      <c r="AH29" s="676"/>
      <c r="AI29" s="676"/>
      <c r="AJ29" s="676"/>
      <c r="AK29" s="676"/>
      <c r="AL29" s="645">
        <v>0.1</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9"/>
      <c r="CD29" s="727" t="s">
        <v>313</v>
      </c>
      <c r="CE29" s="728"/>
      <c r="CF29" s="681" t="s">
        <v>314</v>
      </c>
      <c r="CG29" s="682"/>
      <c r="CH29" s="682"/>
      <c r="CI29" s="682"/>
      <c r="CJ29" s="682"/>
      <c r="CK29" s="682"/>
      <c r="CL29" s="682"/>
      <c r="CM29" s="682"/>
      <c r="CN29" s="682"/>
      <c r="CO29" s="682"/>
      <c r="CP29" s="682"/>
      <c r="CQ29" s="683"/>
      <c r="CR29" s="642">
        <v>1298783</v>
      </c>
      <c r="CS29" s="661"/>
      <c r="CT29" s="661"/>
      <c r="CU29" s="661"/>
      <c r="CV29" s="661"/>
      <c r="CW29" s="661"/>
      <c r="CX29" s="661"/>
      <c r="CY29" s="662"/>
      <c r="CZ29" s="645">
        <v>10.4</v>
      </c>
      <c r="DA29" s="663"/>
      <c r="DB29" s="663"/>
      <c r="DC29" s="664"/>
      <c r="DD29" s="648">
        <v>1163278</v>
      </c>
      <c r="DE29" s="661"/>
      <c r="DF29" s="661"/>
      <c r="DG29" s="661"/>
      <c r="DH29" s="661"/>
      <c r="DI29" s="661"/>
      <c r="DJ29" s="661"/>
      <c r="DK29" s="662"/>
      <c r="DL29" s="648">
        <v>1163278</v>
      </c>
      <c r="DM29" s="661"/>
      <c r="DN29" s="661"/>
      <c r="DO29" s="661"/>
      <c r="DP29" s="661"/>
      <c r="DQ29" s="661"/>
      <c r="DR29" s="661"/>
      <c r="DS29" s="661"/>
      <c r="DT29" s="661"/>
      <c r="DU29" s="661"/>
      <c r="DV29" s="662"/>
      <c r="DW29" s="645">
        <v>23.3</v>
      </c>
      <c r="DX29" s="663"/>
      <c r="DY29" s="663"/>
      <c r="DZ29" s="663"/>
      <c r="EA29" s="663"/>
      <c r="EB29" s="663"/>
      <c r="EC29" s="684"/>
    </row>
    <row r="30" spans="2:133" ht="11.25" customHeight="1" x14ac:dyDescent="0.15">
      <c r="B30" s="639" t="s">
        <v>315</v>
      </c>
      <c r="C30" s="640"/>
      <c r="D30" s="640"/>
      <c r="E30" s="640"/>
      <c r="F30" s="640"/>
      <c r="G30" s="640"/>
      <c r="H30" s="640"/>
      <c r="I30" s="640"/>
      <c r="J30" s="640"/>
      <c r="K30" s="640"/>
      <c r="L30" s="640"/>
      <c r="M30" s="640"/>
      <c r="N30" s="640"/>
      <c r="O30" s="640"/>
      <c r="P30" s="640"/>
      <c r="Q30" s="641"/>
      <c r="R30" s="642">
        <v>51944</v>
      </c>
      <c r="S30" s="643"/>
      <c r="T30" s="643"/>
      <c r="U30" s="643"/>
      <c r="V30" s="643"/>
      <c r="W30" s="643"/>
      <c r="X30" s="643"/>
      <c r="Y30" s="644"/>
      <c r="Z30" s="675">
        <v>0.4</v>
      </c>
      <c r="AA30" s="675"/>
      <c r="AB30" s="675"/>
      <c r="AC30" s="675"/>
      <c r="AD30" s="676" t="s">
        <v>242</v>
      </c>
      <c r="AE30" s="676"/>
      <c r="AF30" s="676"/>
      <c r="AG30" s="676"/>
      <c r="AH30" s="676"/>
      <c r="AI30" s="676"/>
      <c r="AJ30" s="676"/>
      <c r="AK30" s="676"/>
      <c r="AL30" s="645" t="s">
        <v>253</v>
      </c>
      <c r="AM30" s="646"/>
      <c r="AN30" s="646"/>
      <c r="AO30" s="677"/>
      <c r="AP30" s="703" t="s">
        <v>230</v>
      </c>
      <c r="AQ30" s="704"/>
      <c r="AR30" s="704"/>
      <c r="AS30" s="704"/>
      <c r="AT30" s="704"/>
      <c r="AU30" s="704"/>
      <c r="AV30" s="704"/>
      <c r="AW30" s="704"/>
      <c r="AX30" s="704"/>
      <c r="AY30" s="704"/>
      <c r="AZ30" s="704"/>
      <c r="BA30" s="704"/>
      <c r="BB30" s="704"/>
      <c r="BC30" s="704"/>
      <c r="BD30" s="704"/>
      <c r="BE30" s="704"/>
      <c r="BF30" s="705"/>
      <c r="BG30" s="703" t="s">
        <v>316</v>
      </c>
      <c r="BH30" s="716"/>
      <c r="BI30" s="716"/>
      <c r="BJ30" s="716"/>
      <c r="BK30" s="716"/>
      <c r="BL30" s="716"/>
      <c r="BM30" s="716"/>
      <c r="BN30" s="716"/>
      <c r="BO30" s="716"/>
      <c r="BP30" s="716"/>
      <c r="BQ30" s="717"/>
      <c r="BR30" s="703" t="s">
        <v>317</v>
      </c>
      <c r="BS30" s="716"/>
      <c r="BT30" s="716"/>
      <c r="BU30" s="716"/>
      <c r="BV30" s="716"/>
      <c r="BW30" s="716"/>
      <c r="BX30" s="716"/>
      <c r="BY30" s="716"/>
      <c r="BZ30" s="716"/>
      <c r="CA30" s="716"/>
      <c r="CB30" s="717"/>
      <c r="CD30" s="729"/>
      <c r="CE30" s="730"/>
      <c r="CF30" s="681" t="s">
        <v>318</v>
      </c>
      <c r="CG30" s="682"/>
      <c r="CH30" s="682"/>
      <c r="CI30" s="682"/>
      <c r="CJ30" s="682"/>
      <c r="CK30" s="682"/>
      <c r="CL30" s="682"/>
      <c r="CM30" s="682"/>
      <c r="CN30" s="682"/>
      <c r="CO30" s="682"/>
      <c r="CP30" s="682"/>
      <c r="CQ30" s="683"/>
      <c r="CR30" s="642">
        <v>1234210</v>
      </c>
      <c r="CS30" s="643"/>
      <c r="CT30" s="643"/>
      <c r="CU30" s="643"/>
      <c r="CV30" s="643"/>
      <c r="CW30" s="643"/>
      <c r="CX30" s="643"/>
      <c r="CY30" s="644"/>
      <c r="CZ30" s="645">
        <v>9.9</v>
      </c>
      <c r="DA30" s="663"/>
      <c r="DB30" s="663"/>
      <c r="DC30" s="664"/>
      <c r="DD30" s="648">
        <v>1110092</v>
      </c>
      <c r="DE30" s="643"/>
      <c r="DF30" s="643"/>
      <c r="DG30" s="643"/>
      <c r="DH30" s="643"/>
      <c r="DI30" s="643"/>
      <c r="DJ30" s="643"/>
      <c r="DK30" s="644"/>
      <c r="DL30" s="648">
        <v>1110092</v>
      </c>
      <c r="DM30" s="643"/>
      <c r="DN30" s="643"/>
      <c r="DO30" s="643"/>
      <c r="DP30" s="643"/>
      <c r="DQ30" s="643"/>
      <c r="DR30" s="643"/>
      <c r="DS30" s="643"/>
      <c r="DT30" s="643"/>
      <c r="DU30" s="643"/>
      <c r="DV30" s="644"/>
      <c r="DW30" s="645">
        <v>22.3</v>
      </c>
      <c r="DX30" s="663"/>
      <c r="DY30" s="663"/>
      <c r="DZ30" s="663"/>
      <c r="EA30" s="663"/>
      <c r="EB30" s="663"/>
      <c r="EC30" s="684"/>
    </row>
    <row r="31" spans="2:133" ht="11.25" customHeight="1" x14ac:dyDescent="0.15">
      <c r="B31" s="639" t="s">
        <v>319</v>
      </c>
      <c r="C31" s="640"/>
      <c r="D31" s="640"/>
      <c r="E31" s="640"/>
      <c r="F31" s="640"/>
      <c r="G31" s="640"/>
      <c r="H31" s="640"/>
      <c r="I31" s="640"/>
      <c r="J31" s="640"/>
      <c r="K31" s="640"/>
      <c r="L31" s="640"/>
      <c r="M31" s="640"/>
      <c r="N31" s="640"/>
      <c r="O31" s="640"/>
      <c r="P31" s="640"/>
      <c r="Q31" s="641"/>
      <c r="R31" s="642">
        <v>3308695</v>
      </c>
      <c r="S31" s="643"/>
      <c r="T31" s="643"/>
      <c r="U31" s="643"/>
      <c r="V31" s="643"/>
      <c r="W31" s="643"/>
      <c r="X31" s="643"/>
      <c r="Y31" s="644"/>
      <c r="Z31" s="675">
        <v>26.3</v>
      </c>
      <c r="AA31" s="675"/>
      <c r="AB31" s="675"/>
      <c r="AC31" s="675"/>
      <c r="AD31" s="676" t="s">
        <v>253</v>
      </c>
      <c r="AE31" s="676"/>
      <c r="AF31" s="676"/>
      <c r="AG31" s="676"/>
      <c r="AH31" s="676"/>
      <c r="AI31" s="676"/>
      <c r="AJ31" s="676"/>
      <c r="AK31" s="676"/>
      <c r="AL31" s="645" t="s">
        <v>253</v>
      </c>
      <c r="AM31" s="646"/>
      <c r="AN31" s="646"/>
      <c r="AO31" s="677"/>
      <c r="AP31" s="718" t="s">
        <v>320</v>
      </c>
      <c r="AQ31" s="719"/>
      <c r="AR31" s="719"/>
      <c r="AS31" s="719"/>
      <c r="AT31" s="724" t="s">
        <v>321</v>
      </c>
      <c r="AU31" s="231"/>
      <c r="AV31" s="231"/>
      <c r="AW31" s="231"/>
      <c r="AX31" s="708" t="s">
        <v>193</v>
      </c>
      <c r="AY31" s="709"/>
      <c r="AZ31" s="709"/>
      <c r="BA31" s="709"/>
      <c r="BB31" s="709"/>
      <c r="BC31" s="709"/>
      <c r="BD31" s="709"/>
      <c r="BE31" s="709"/>
      <c r="BF31" s="710"/>
      <c r="BG31" s="711">
        <v>95.8</v>
      </c>
      <c r="BH31" s="712"/>
      <c r="BI31" s="712"/>
      <c r="BJ31" s="712"/>
      <c r="BK31" s="712"/>
      <c r="BL31" s="712"/>
      <c r="BM31" s="713">
        <v>90.6</v>
      </c>
      <c r="BN31" s="712"/>
      <c r="BO31" s="712"/>
      <c r="BP31" s="712"/>
      <c r="BQ31" s="714"/>
      <c r="BR31" s="711">
        <v>98.1</v>
      </c>
      <c r="BS31" s="712"/>
      <c r="BT31" s="712"/>
      <c r="BU31" s="712"/>
      <c r="BV31" s="712"/>
      <c r="BW31" s="712"/>
      <c r="BX31" s="713">
        <v>92.8</v>
      </c>
      <c r="BY31" s="712"/>
      <c r="BZ31" s="712"/>
      <c r="CA31" s="712"/>
      <c r="CB31" s="714"/>
      <c r="CD31" s="729"/>
      <c r="CE31" s="730"/>
      <c r="CF31" s="681" t="s">
        <v>322</v>
      </c>
      <c r="CG31" s="682"/>
      <c r="CH31" s="682"/>
      <c r="CI31" s="682"/>
      <c r="CJ31" s="682"/>
      <c r="CK31" s="682"/>
      <c r="CL31" s="682"/>
      <c r="CM31" s="682"/>
      <c r="CN31" s="682"/>
      <c r="CO31" s="682"/>
      <c r="CP31" s="682"/>
      <c r="CQ31" s="683"/>
      <c r="CR31" s="642">
        <v>64573</v>
      </c>
      <c r="CS31" s="661"/>
      <c r="CT31" s="661"/>
      <c r="CU31" s="661"/>
      <c r="CV31" s="661"/>
      <c r="CW31" s="661"/>
      <c r="CX31" s="661"/>
      <c r="CY31" s="662"/>
      <c r="CZ31" s="645">
        <v>0.5</v>
      </c>
      <c r="DA31" s="663"/>
      <c r="DB31" s="663"/>
      <c r="DC31" s="664"/>
      <c r="DD31" s="648">
        <v>53186</v>
      </c>
      <c r="DE31" s="661"/>
      <c r="DF31" s="661"/>
      <c r="DG31" s="661"/>
      <c r="DH31" s="661"/>
      <c r="DI31" s="661"/>
      <c r="DJ31" s="661"/>
      <c r="DK31" s="662"/>
      <c r="DL31" s="648">
        <v>53186</v>
      </c>
      <c r="DM31" s="661"/>
      <c r="DN31" s="661"/>
      <c r="DO31" s="661"/>
      <c r="DP31" s="661"/>
      <c r="DQ31" s="661"/>
      <c r="DR31" s="661"/>
      <c r="DS31" s="661"/>
      <c r="DT31" s="661"/>
      <c r="DU31" s="661"/>
      <c r="DV31" s="662"/>
      <c r="DW31" s="645">
        <v>1.1000000000000001</v>
      </c>
      <c r="DX31" s="663"/>
      <c r="DY31" s="663"/>
      <c r="DZ31" s="663"/>
      <c r="EA31" s="663"/>
      <c r="EB31" s="663"/>
      <c r="EC31" s="684"/>
    </row>
    <row r="32" spans="2:133" ht="11.25" customHeight="1" x14ac:dyDescent="0.15">
      <c r="B32" s="733" t="s">
        <v>323</v>
      </c>
      <c r="C32" s="734"/>
      <c r="D32" s="734"/>
      <c r="E32" s="734"/>
      <c r="F32" s="734"/>
      <c r="G32" s="734"/>
      <c r="H32" s="734"/>
      <c r="I32" s="734"/>
      <c r="J32" s="734"/>
      <c r="K32" s="734"/>
      <c r="L32" s="734"/>
      <c r="M32" s="734"/>
      <c r="N32" s="734"/>
      <c r="O32" s="734"/>
      <c r="P32" s="734"/>
      <c r="Q32" s="735"/>
      <c r="R32" s="642" t="s">
        <v>253</v>
      </c>
      <c r="S32" s="643"/>
      <c r="T32" s="643"/>
      <c r="U32" s="643"/>
      <c r="V32" s="643"/>
      <c r="W32" s="643"/>
      <c r="X32" s="643"/>
      <c r="Y32" s="644"/>
      <c r="Z32" s="675" t="s">
        <v>253</v>
      </c>
      <c r="AA32" s="675"/>
      <c r="AB32" s="675"/>
      <c r="AC32" s="675"/>
      <c r="AD32" s="676" t="s">
        <v>253</v>
      </c>
      <c r="AE32" s="676"/>
      <c r="AF32" s="676"/>
      <c r="AG32" s="676"/>
      <c r="AH32" s="676"/>
      <c r="AI32" s="676"/>
      <c r="AJ32" s="676"/>
      <c r="AK32" s="676"/>
      <c r="AL32" s="645" t="s">
        <v>242</v>
      </c>
      <c r="AM32" s="646"/>
      <c r="AN32" s="646"/>
      <c r="AO32" s="677"/>
      <c r="AP32" s="720"/>
      <c r="AQ32" s="721"/>
      <c r="AR32" s="721"/>
      <c r="AS32" s="721"/>
      <c r="AT32" s="725"/>
      <c r="AU32" s="230" t="s">
        <v>324</v>
      </c>
      <c r="AV32" s="230"/>
      <c r="AW32" s="230"/>
      <c r="AX32" s="639" t="s">
        <v>325</v>
      </c>
      <c r="AY32" s="640"/>
      <c r="AZ32" s="640"/>
      <c r="BA32" s="640"/>
      <c r="BB32" s="640"/>
      <c r="BC32" s="640"/>
      <c r="BD32" s="640"/>
      <c r="BE32" s="640"/>
      <c r="BF32" s="641"/>
      <c r="BG32" s="715">
        <v>98.4</v>
      </c>
      <c r="BH32" s="661"/>
      <c r="BI32" s="661"/>
      <c r="BJ32" s="661"/>
      <c r="BK32" s="661"/>
      <c r="BL32" s="661"/>
      <c r="BM32" s="646">
        <v>96</v>
      </c>
      <c r="BN32" s="707"/>
      <c r="BO32" s="707"/>
      <c r="BP32" s="707"/>
      <c r="BQ32" s="688"/>
      <c r="BR32" s="715">
        <v>98.3</v>
      </c>
      <c r="BS32" s="661"/>
      <c r="BT32" s="661"/>
      <c r="BU32" s="661"/>
      <c r="BV32" s="661"/>
      <c r="BW32" s="661"/>
      <c r="BX32" s="646">
        <v>95.6</v>
      </c>
      <c r="BY32" s="707"/>
      <c r="BZ32" s="707"/>
      <c r="CA32" s="707"/>
      <c r="CB32" s="688"/>
      <c r="CD32" s="731"/>
      <c r="CE32" s="732"/>
      <c r="CF32" s="681" t="s">
        <v>326</v>
      </c>
      <c r="CG32" s="682"/>
      <c r="CH32" s="682"/>
      <c r="CI32" s="682"/>
      <c r="CJ32" s="682"/>
      <c r="CK32" s="682"/>
      <c r="CL32" s="682"/>
      <c r="CM32" s="682"/>
      <c r="CN32" s="682"/>
      <c r="CO32" s="682"/>
      <c r="CP32" s="682"/>
      <c r="CQ32" s="683"/>
      <c r="CR32" s="642">
        <v>146</v>
      </c>
      <c r="CS32" s="643"/>
      <c r="CT32" s="643"/>
      <c r="CU32" s="643"/>
      <c r="CV32" s="643"/>
      <c r="CW32" s="643"/>
      <c r="CX32" s="643"/>
      <c r="CY32" s="644"/>
      <c r="CZ32" s="645">
        <v>0</v>
      </c>
      <c r="DA32" s="663"/>
      <c r="DB32" s="663"/>
      <c r="DC32" s="664"/>
      <c r="DD32" s="648">
        <v>146</v>
      </c>
      <c r="DE32" s="643"/>
      <c r="DF32" s="643"/>
      <c r="DG32" s="643"/>
      <c r="DH32" s="643"/>
      <c r="DI32" s="643"/>
      <c r="DJ32" s="643"/>
      <c r="DK32" s="644"/>
      <c r="DL32" s="648">
        <v>146</v>
      </c>
      <c r="DM32" s="643"/>
      <c r="DN32" s="643"/>
      <c r="DO32" s="643"/>
      <c r="DP32" s="643"/>
      <c r="DQ32" s="643"/>
      <c r="DR32" s="643"/>
      <c r="DS32" s="643"/>
      <c r="DT32" s="643"/>
      <c r="DU32" s="643"/>
      <c r="DV32" s="644"/>
      <c r="DW32" s="645">
        <v>0</v>
      </c>
      <c r="DX32" s="663"/>
      <c r="DY32" s="663"/>
      <c r="DZ32" s="663"/>
      <c r="EA32" s="663"/>
      <c r="EB32" s="663"/>
      <c r="EC32" s="684"/>
    </row>
    <row r="33" spans="2:133" ht="11.25" customHeight="1" x14ac:dyDescent="0.15">
      <c r="B33" s="639" t="s">
        <v>327</v>
      </c>
      <c r="C33" s="640"/>
      <c r="D33" s="640"/>
      <c r="E33" s="640"/>
      <c r="F33" s="640"/>
      <c r="G33" s="640"/>
      <c r="H33" s="640"/>
      <c r="I33" s="640"/>
      <c r="J33" s="640"/>
      <c r="K33" s="640"/>
      <c r="L33" s="640"/>
      <c r="M33" s="640"/>
      <c r="N33" s="640"/>
      <c r="O33" s="640"/>
      <c r="P33" s="640"/>
      <c r="Q33" s="641"/>
      <c r="R33" s="642">
        <v>713318</v>
      </c>
      <c r="S33" s="643"/>
      <c r="T33" s="643"/>
      <c r="U33" s="643"/>
      <c r="V33" s="643"/>
      <c r="W33" s="643"/>
      <c r="X33" s="643"/>
      <c r="Y33" s="644"/>
      <c r="Z33" s="675">
        <v>5.7</v>
      </c>
      <c r="AA33" s="675"/>
      <c r="AB33" s="675"/>
      <c r="AC33" s="675"/>
      <c r="AD33" s="676" t="s">
        <v>242</v>
      </c>
      <c r="AE33" s="676"/>
      <c r="AF33" s="676"/>
      <c r="AG33" s="676"/>
      <c r="AH33" s="676"/>
      <c r="AI33" s="676"/>
      <c r="AJ33" s="676"/>
      <c r="AK33" s="676"/>
      <c r="AL33" s="645" t="s">
        <v>242</v>
      </c>
      <c r="AM33" s="646"/>
      <c r="AN33" s="646"/>
      <c r="AO33" s="677"/>
      <c r="AP33" s="722"/>
      <c r="AQ33" s="723"/>
      <c r="AR33" s="723"/>
      <c r="AS33" s="723"/>
      <c r="AT33" s="726"/>
      <c r="AU33" s="232"/>
      <c r="AV33" s="232"/>
      <c r="AW33" s="232"/>
      <c r="AX33" s="623" t="s">
        <v>328</v>
      </c>
      <c r="AY33" s="624"/>
      <c r="AZ33" s="624"/>
      <c r="BA33" s="624"/>
      <c r="BB33" s="624"/>
      <c r="BC33" s="624"/>
      <c r="BD33" s="624"/>
      <c r="BE33" s="624"/>
      <c r="BF33" s="625"/>
      <c r="BG33" s="706">
        <v>92.7</v>
      </c>
      <c r="BH33" s="627"/>
      <c r="BI33" s="627"/>
      <c r="BJ33" s="627"/>
      <c r="BK33" s="627"/>
      <c r="BL33" s="627"/>
      <c r="BM33" s="669">
        <v>84.7</v>
      </c>
      <c r="BN33" s="627"/>
      <c r="BO33" s="627"/>
      <c r="BP33" s="627"/>
      <c r="BQ33" s="671"/>
      <c r="BR33" s="706">
        <v>97.6</v>
      </c>
      <c r="BS33" s="627"/>
      <c r="BT33" s="627"/>
      <c r="BU33" s="627"/>
      <c r="BV33" s="627"/>
      <c r="BW33" s="627"/>
      <c r="BX33" s="669">
        <v>89.4</v>
      </c>
      <c r="BY33" s="627"/>
      <c r="BZ33" s="627"/>
      <c r="CA33" s="627"/>
      <c r="CB33" s="671"/>
      <c r="CD33" s="681" t="s">
        <v>329</v>
      </c>
      <c r="CE33" s="682"/>
      <c r="CF33" s="682"/>
      <c r="CG33" s="682"/>
      <c r="CH33" s="682"/>
      <c r="CI33" s="682"/>
      <c r="CJ33" s="682"/>
      <c r="CK33" s="682"/>
      <c r="CL33" s="682"/>
      <c r="CM33" s="682"/>
      <c r="CN33" s="682"/>
      <c r="CO33" s="682"/>
      <c r="CP33" s="682"/>
      <c r="CQ33" s="683"/>
      <c r="CR33" s="642">
        <v>6538051</v>
      </c>
      <c r="CS33" s="661"/>
      <c r="CT33" s="661"/>
      <c r="CU33" s="661"/>
      <c r="CV33" s="661"/>
      <c r="CW33" s="661"/>
      <c r="CX33" s="661"/>
      <c r="CY33" s="662"/>
      <c r="CZ33" s="645">
        <v>52.2</v>
      </c>
      <c r="DA33" s="663"/>
      <c r="DB33" s="663"/>
      <c r="DC33" s="664"/>
      <c r="DD33" s="648">
        <v>2661441</v>
      </c>
      <c r="DE33" s="661"/>
      <c r="DF33" s="661"/>
      <c r="DG33" s="661"/>
      <c r="DH33" s="661"/>
      <c r="DI33" s="661"/>
      <c r="DJ33" s="661"/>
      <c r="DK33" s="662"/>
      <c r="DL33" s="648">
        <v>1669470</v>
      </c>
      <c r="DM33" s="661"/>
      <c r="DN33" s="661"/>
      <c r="DO33" s="661"/>
      <c r="DP33" s="661"/>
      <c r="DQ33" s="661"/>
      <c r="DR33" s="661"/>
      <c r="DS33" s="661"/>
      <c r="DT33" s="661"/>
      <c r="DU33" s="661"/>
      <c r="DV33" s="662"/>
      <c r="DW33" s="645">
        <v>33.5</v>
      </c>
      <c r="DX33" s="663"/>
      <c r="DY33" s="663"/>
      <c r="DZ33" s="663"/>
      <c r="EA33" s="663"/>
      <c r="EB33" s="663"/>
      <c r="EC33" s="684"/>
    </row>
    <row r="34" spans="2:133" ht="11.25" customHeight="1" x14ac:dyDescent="0.15">
      <c r="B34" s="639" t="s">
        <v>330</v>
      </c>
      <c r="C34" s="640"/>
      <c r="D34" s="640"/>
      <c r="E34" s="640"/>
      <c r="F34" s="640"/>
      <c r="G34" s="640"/>
      <c r="H34" s="640"/>
      <c r="I34" s="640"/>
      <c r="J34" s="640"/>
      <c r="K34" s="640"/>
      <c r="L34" s="640"/>
      <c r="M34" s="640"/>
      <c r="N34" s="640"/>
      <c r="O34" s="640"/>
      <c r="P34" s="640"/>
      <c r="Q34" s="641"/>
      <c r="R34" s="642">
        <v>114937</v>
      </c>
      <c r="S34" s="643"/>
      <c r="T34" s="643"/>
      <c r="U34" s="643"/>
      <c r="V34" s="643"/>
      <c r="W34" s="643"/>
      <c r="X34" s="643"/>
      <c r="Y34" s="644"/>
      <c r="Z34" s="675">
        <v>0.9</v>
      </c>
      <c r="AA34" s="675"/>
      <c r="AB34" s="675"/>
      <c r="AC34" s="675"/>
      <c r="AD34" s="676">
        <v>5052</v>
      </c>
      <c r="AE34" s="676"/>
      <c r="AF34" s="676"/>
      <c r="AG34" s="676"/>
      <c r="AH34" s="676"/>
      <c r="AI34" s="676"/>
      <c r="AJ34" s="676"/>
      <c r="AK34" s="676"/>
      <c r="AL34" s="645">
        <v>0.1</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331</v>
      </c>
      <c r="CE34" s="682"/>
      <c r="CF34" s="682"/>
      <c r="CG34" s="682"/>
      <c r="CH34" s="682"/>
      <c r="CI34" s="682"/>
      <c r="CJ34" s="682"/>
      <c r="CK34" s="682"/>
      <c r="CL34" s="682"/>
      <c r="CM34" s="682"/>
      <c r="CN34" s="682"/>
      <c r="CO34" s="682"/>
      <c r="CP34" s="682"/>
      <c r="CQ34" s="683"/>
      <c r="CR34" s="642">
        <v>1490731</v>
      </c>
      <c r="CS34" s="643"/>
      <c r="CT34" s="643"/>
      <c r="CU34" s="643"/>
      <c r="CV34" s="643"/>
      <c r="CW34" s="643"/>
      <c r="CX34" s="643"/>
      <c r="CY34" s="644"/>
      <c r="CZ34" s="645">
        <v>11.9</v>
      </c>
      <c r="DA34" s="663"/>
      <c r="DB34" s="663"/>
      <c r="DC34" s="664"/>
      <c r="DD34" s="648">
        <v>620601</v>
      </c>
      <c r="DE34" s="643"/>
      <c r="DF34" s="643"/>
      <c r="DG34" s="643"/>
      <c r="DH34" s="643"/>
      <c r="DI34" s="643"/>
      <c r="DJ34" s="643"/>
      <c r="DK34" s="644"/>
      <c r="DL34" s="648">
        <v>373517</v>
      </c>
      <c r="DM34" s="643"/>
      <c r="DN34" s="643"/>
      <c r="DO34" s="643"/>
      <c r="DP34" s="643"/>
      <c r="DQ34" s="643"/>
      <c r="DR34" s="643"/>
      <c r="DS34" s="643"/>
      <c r="DT34" s="643"/>
      <c r="DU34" s="643"/>
      <c r="DV34" s="644"/>
      <c r="DW34" s="645">
        <v>7.5</v>
      </c>
      <c r="DX34" s="663"/>
      <c r="DY34" s="663"/>
      <c r="DZ34" s="663"/>
      <c r="EA34" s="663"/>
      <c r="EB34" s="663"/>
      <c r="EC34" s="684"/>
    </row>
    <row r="35" spans="2:133" ht="11.25" customHeight="1" x14ac:dyDescent="0.15">
      <c r="B35" s="639" t="s">
        <v>332</v>
      </c>
      <c r="C35" s="640"/>
      <c r="D35" s="640"/>
      <c r="E35" s="640"/>
      <c r="F35" s="640"/>
      <c r="G35" s="640"/>
      <c r="H35" s="640"/>
      <c r="I35" s="640"/>
      <c r="J35" s="640"/>
      <c r="K35" s="640"/>
      <c r="L35" s="640"/>
      <c r="M35" s="640"/>
      <c r="N35" s="640"/>
      <c r="O35" s="640"/>
      <c r="P35" s="640"/>
      <c r="Q35" s="641"/>
      <c r="R35" s="642">
        <v>734140</v>
      </c>
      <c r="S35" s="643"/>
      <c r="T35" s="643"/>
      <c r="U35" s="643"/>
      <c r="V35" s="643"/>
      <c r="W35" s="643"/>
      <c r="X35" s="643"/>
      <c r="Y35" s="644"/>
      <c r="Z35" s="675">
        <v>5.8</v>
      </c>
      <c r="AA35" s="675"/>
      <c r="AB35" s="675"/>
      <c r="AC35" s="675"/>
      <c r="AD35" s="676" t="s">
        <v>253</v>
      </c>
      <c r="AE35" s="676"/>
      <c r="AF35" s="676"/>
      <c r="AG35" s="676"/>
      <c r="AH35" s="676"/>
      <c r="AI35" s="676"/>
      <c r="AJ35" s="676"/>
      <c r="AK35" s="676"/>
      <c r="AL35" s="645" t="s">
        <v>242</v>
      </c>
      <c r="AM35" s="646"/>
      <c r="AN35" s="646"/>
      <c r="AO35" s="677"/>
      <c r="AP35" s="235"/>
      <c r="AQ35" s="703" t="s">
        <v>333</v>
      </c>
      <c r="AR35" s="704"/>
      <c r="AS35" s="704"/>
      <c r="AT35" s="704"/>
      <c r="AU35" s="704"/>
      <c r="AV35" s="704"/>
      <c r="AW35" s="704"/>
      <c r="AX35" s="704"/>
      <c r="AY35" s="704"/>
      <c r="AZ35" s="704"/>
      <c r="BA35" s="704"/>
      <c r="BB35" s="704"/>
      <c r="BC35" s="704"/>
      <c r="BD35" s="704"/>
      <c r="BE35" s="704"/>
      <c r="BF35" s="705"/>
      <c r="BG35" s="703" t="s">
        <v>334</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335</v>
      </c>
      <c r="CE35" s="682"/>
      <c r="CF35" s="682"/>
      <c r="CG35" s="682"/>
      <c r="CH35" s="682"/>
      <c r="CI35" s="682"/>
      <c r="CJ35" s="682"/>
      <c r="CK35" s="682"/>
      <c r="CL35" s="682"/>
      <c r="CM35" s="682"/>
      <c r="CN35" s="682"/>
      <c r="CO35" s="682"/>
      <c r="CP35" s="682"/>
      <c r="CQ35" s="683"/>
      <c r="CR35" s="642">
        <v>31556</v>
      </c>
      <c r="CS35" s="661"/>
      <c r="CT35" s="661"/>
      <c r="CU35" s="661"/>
      <c r="CV35" s="661"/>
      <c r="CW35" s="661"/>
      <c r="CX35" s="661"/>
      <c r="CY35" s="662"/>
      <c r="CZ35" s="645">
        <v>0.3</v>
      </c>
      <c r="DA35" s="663"/>
      <c r="DB35" s="663"/>
      <c r="DC35" s="664"/>
      <c r="DD35" s="648">
        <v>18762</v>
      </c>
      <c r="DE35" s="661"/>
      <c r="DF35" s="661"/>
      <c r="DG35" s="661"/>
      <c r="DH35" s="661"/>
      <c r="DI35" s="661"/>
      <c r="DJ35" s="661"/>
      <c r="DK35" s="662"/>
      <c r="DL35" s="648">
        <v>18736</v>
      </c>
      <c r="DM35" s="661"/>
      <c r="DN35" s="661"/>
      <c r="DO35" s="661"/>
      <c r="DP35" s="661"/>
      <c r="DQ35" s="661"/>
      <c r="DR35" s="661"/>
      <c r="DS35" s="661"/>
      <c r="DT35" s="661"/>
      <c r="DU35" s="661"/>
      <c r="DV35" s="662"/>
      <c r="DW35" s="645">
        <v>0.4</v>
      </c>
      <c r="DX35" s="663"/>
      <c r="DY35" s="663"/>
      <c r="DZ35" s="663"/>
      <c r="EA35" s="663"/>
      <c r="EB35" s="663"/>
      <c r="EC35" s="684"/>
    </row>
    <row r="36" spans="2:133" ht="11.25" customHeight="1" x14ac:dyDescent="0.15">
      <c r="B36" s="639" t="s">
        <v>336</v>
      </c>
      <c r="C36" s="640"/>
      <c r="D36" s="640"/>
      <c r="E36" s="640"/>
      <c r="F36" s="640"/>
      <c r="G36" s="640"/>
      <c r="H36" s="640"/>
      <c r="I36" s="640"/>
      <c r="J36" s="640"/>
      <c r="K36" s="640"/>
      <c r="L36" s="640"/>
      <c r="M36" s="640"/>
      <c r="N36" s="640"/>
      <c r="O36" s="640"/>
      <c r="P36" s="640"/>
      <c r="Q36" s="641"/>
      <c r="R36" s="642">
        <v>660611</v>
      </c>
      <c r="S36" s="643"/>
      <c r="T36" s="643"/>
      <c r="U36" s="643"/>
      <c r="V36" s="643"/>
      <c r="W36" s="643"/>
      <c r="X36" s="643"/>
      <c r="Y36" s="644"/>
      <c r="Z36" s="675">
        <v>5.3</v>
      </c>
      <c r="AA36" s="675"/>
      <c r="AB36" s="675"/>
      <c r="AC36" s="675"/>
      <c r="AD36" s="676" t="s">
        <v>253</v>
      </c>
      <c r="AE36" s="676"/>
      <c r="AF36" s="676"/>
      <c r="AG36" s="676"/>
      <c r="AH36" s="676"/>
      <c r="AI36" s="676"/>
      <c r="AJ36" s="676"/>
      <c r="AK36" s="676"/>
      <c r="AL36" s="645" t="s">
        <v>242</v>
      </c>
      <c r="AM36" s="646"/>
      <c r="AN36" s="646"/>
      <c r="AO36" s="677"/>
      <c r="AP36" s="235"/>
      <c r="AQ36" s="694" t="s">
        <v>337</v>
      </c>
      <c r="AR36" s="695"/>
      <c r="AS36" s="695"/>
      <c r="AT36" s="695"/>
      <c r="AU36" s="695"/>
      <c r="AV36" s="695"/>
      <c r="AW36" s="695"/>
      <c r="AX36" s="695"/>
      <c r="AY36" s="696"/>
      <c r="AZ36" s="697">
        <v>996131</v>
      </c>
      <c r="BA36" s="698"/>
      <c r="BB36" s="698"/>
      <c r="BC36" s="698"/>
      <c r="BD36" s="698"/>
      <c r="BE36" s="698"/>
      <c r="BF36" s="699"/>
      <c r="BG36" s="700" t="s">
        <v>338</v>
      </c>
      <c r="BH36" s="701"/>
      <c r="BI36" s="701"/>
      <c r="BJ36" s="701"/>
      <c r="BK36" s="701"/>
      <c r="BL36" s="701"/>
      <c r="BM36" s="701"/>
      <c r="BN36" s="701"/>
      <c r="BO36" s="701"/>
      <c r="BP36" s="701"/>
      <c r="BQ36" s="701"/>
      <c r="BR36" s="701"/>
      <c r="BS36" s="701"/>
      <c r="BT36" s="701"/>
      <c r="BU36" s="702"/>
      <c r="BV36" s="697">
        <v>15728</v>
      </c>
      <c r="BW36" s="698"/>
      <c r="BX36" s="698"/>
      <c r="BY36" s="698"/>
      <c r="BZ36" s="698"/>
      <c r="CA36" s="698"/>
      <c r="CB36" s="699"/>
      <c r="CD36" s="681" t="s">
        <v>339</v>
      </c>
      <c r="CE36" s="682"/>
      <c r="CF36" s="682"/>
      <c r="CG36" s="682"/>
      <c r="CH36" s="682"/>
      <c r="CI36" s="682"/>
      <c r="CJ36" s="682"/>
      <c r="CK36" s="682"/>
      <c r="CL36" s="682"/>
      <c r="CM36" s="682"/>
      <c r="CN36" s="682"/>
      <c r="CO36" s="682"/>
      <c r="CP36" s="682"/>
      <c r="CQ36" s="683"/>
      <c r="CR36" s="642">
        <v>3018465</v>
      </c>
      <c r="CS36" s="643"/>
      <c r="CT36" s="643"/>
      <c r="CU36" s="643"/>
      <c r="CV36" s="643"/>
      <c r="CW36" s="643"/>
      <c r="CX36" s="643"/>
      <c r="CY36" s="644"/>
      <c r="CZ36" s="645">
        <v>24.1</v>
      </c>
      <c r="DA36" s="663"/>
      <c r="DB36" s="663"/>
      <c r="DC36" s="664"/>
      <c r="DD36" s="648">
        <v>1076753</v>
      </c>
      <c r="DE36" s="643"/>
      <c r="DF36" s="643"/>
      <c r="DG36" s="643"/>
      <c r="DH36" s="643"/>
      <c r="DI36" s="643"/>
      <c r="DJ36" s="643"/>
      <c r="DK36" s="644"/>
      <c r="DL36" s="648">
        <v>604724</v>
      </c>
      <c r="DM36" s="643"/>
      <c r="DN36" s="643"/>
      <c r="DO36" s="643"/>
      <c r="DP36" s="643"/>
      <c r="DQ36" s="643"/>
      <c r="DR36" s="643"/>
      <c r="DS36" s="643"/>
      <c r="DT36" s="643"/>
      <c r="DU36" s="643"/>
      <c r="DV36" s="644"/>
      <c r="DW36" s="645">
        <v>12.1</v>
      </c>
      <c r="DX36" s="663"/>
      <c r="DY36" s="663"/>
      <c r="DZ36" s="663"/>
      <c r="EA36" s="663"/>
      <c r="EB36" s="663"/>
      <c r="EC36" s="684"/>
    </row>
    <row r="37" spans="2:133" ht="11.25" customHeight="1" x14ac:dyDescent="0.15">
      <c r="B37" s="639" t="s">
        <v>340</v>
      </c>
      <c r="C37" s="640"/>
      <c r="D37" s="640"/>
      <c r="E37" s="640"/>
      <c r="F37" s="640"/>
      <c r="G37" s="640"/>
      <c r="H37" s="640"/>
      <c r="I37" s="640"/>
      <c r="J37" s="640"/>
      <c r="K37" s="640"/>
      <c r="L37" s="640"/>
      <c r="M37" s="640"/>
      <c r="N37" s="640"/>
      <c r="O37" s="640"/>
      <c r="P37" s="640"/>
      <c r="Q37" s="641"/>
      <c r="R37" s="642">
        <v>68442</v>
      </c>
      <c r="S37" s="643"/>
      <c r="T37" s="643"/>
      <c r="U37" s="643"/>
      <c r="V37" s="643"/>
      <c r="W37" s="643"/>
      <c r="X37" s="643"/>
      <c r="Y37" s="644"/>
      <c r="Z37" s="675">
        <v>0.5</v>
      </c>
      <c r="AA37" s="675"/>
      <c r="AB37" s="675"/>
      <c r="AC37" s="675"/>
      <c r="AD37" s="676" t="s">
        <v>253</v>
      </c>
      <c r="AE37" s="676"/>
      <c r="AF37" s="676"/>
      <c r="AG37" s="676"/>
      <c r="AH37" s="676"/>
      <c r="AI37" s="676"/>
      <c r="AJ37" s="676"/>
      <c r="AK37" s="676"/>
      <c r="AL37" s="645" t="s">
        <v>253</v>
      </c>
      <c r="AM37" s="646"/>
      <c r="AN37" s="646"/>
      <c r="AO37" s="677"/>
      <c r="AQ37" s="685" t="s">
        <v>341</v>
      </c>
      <c r="AR37" s="686"/>
      <c r="AS37" s="686"/>
      <c r="AT37" s="686"/>
      <c r="AU37" s="686"/>
      <c r="AV37" s="686"/>
      <c r="AW37" s="686"/>
      <c r="AX37" s="686"/>
      <c r="AY37" s="687"/>
      <c r="AZ37" s="642">
        <v>115676</v>
      </c>
      <c r="BA37" s="643"/>
      <c r="BB37" s="643"/>
      <c r="BC37" s="643"/>
      <c r="BD37" s="661"/>
      <c r="BE37" s="661"/>
      <c r="BF37" s="688"/>
      <c r="BG37" s="681" t="s">
        <v>342</v>
      </c>
      <c r="BH37" s="682"/>
      <c r="BI37" s="682"/>
      <c r="BJ37" s="682"/>
      <c r="BK37" s="682"/>
      <c r="BL37" s="682"/>
      <c r="BM37" s="682"/>
      <c r="BN37" s="682"/>
      <c r="BO37" s="682"/>
      <c r="BP37" s="682"/>
      <c r="BQ37" s="682"/>
      <c r="BR37" s="682"/>
      <c r="BS37" s="682"/>
      <c r="BT37" s="682"/>
      <c r="BU37" s="683"/>
      <c r="BV37" s="642">
        <v>-26718</v>
      </c>
      <c r="BW37" s="643"/>
      <c r="BX37" s="643"/>
      <c r="BY37" s="643"/>
      <c r="BZ37" s="643"/>
      <c r="CA37" s="643"/>
      <c r="CB37" s="689"/>
      <c r="CD37" s="681" t="s">
        <v>343</v>
      </c>
      <c r="CE37" s="682"/>
      <c r="CF37" s="682"/>
      <c r="CG37" s="682"/>
      <c r="CH37" s="682"/>
      <c r="CI37" s="682"/>
      <c r="CJ37" s="682"/>
      <c r="CK37" s="682"/>
      <c r="CL37" s="682"/>
      <c r="CM37" s="682"/>
      <c r="CN37" s="682"/>
      <c r="CO37" s="682"/>
      <c r="CP37" s="682"/>
      <c r="CQ37" s="683"/>
      <c r="CR37" s="642">
        <v>427935</v>
      </c>
      <c r="CS37" s="661"/>
      <c r="CT37" s="661"/>
      <c r="CU37" s="661"/>
      <c r="CV37" s="661"/>
      <c r="CW37" s="661"/>
      <c r="CX37" s="661"/>
      <c r="CY37" s="662"/>
      <c r="CZ37" s="645">
        <v>3.4</v>
      </c>
      <c r="DA37" s="663"/>
      <c r="DB37" s="663"/>
      <c r="DC37" s="664"/>
      <c r="DD37" s="648">
        <v>415643</v>
      </c>
      <c r="DE37" s="661"/>
      <c r="DF37" s="661"/>
      <c r="DG37" s="661"/>
      <c r="DH37" s="661"/>
      <c r="DI37" s="661"/>
      <c r="DJ37" s="661"/>
      <c r="DK37" s="662"/>
      <c r="DL37" s="648">
        <v>357987</v>
      </c>
      <c r="DM37" s="661"/>
      <c r="DN37" s="661"/>
      <c r="DO37" s="661"/>
      <c r="DP37" s="661"/>
      <c r="DQ37" s="661"/>
      <c r="DR37" s="661"/>
      <c r="DS37" s="661"/>
      <c r="DT37" s="661"/>
      <c r="DU37" s="661"/>
      <c r="DV37" s="662"/>
      <c r="DW37" s="645">
        <v>7.2</v>
      </c>
      <c r="DX37" s="663"/>
      <c r="DY37" s="663"/>
      <c r="DZ37" s="663"/>
      <c r="EA37" s="663"/>
      <c r="EB37" s="663"/>
      <c r="EC37" s="684"/>
    </row>
    <row r="38" spans="2:133" ht="11.25" customHeight="1" x14ac:dyDescent="0.15">
      <c r="B38" s="639" t="s">
        <v>344</v>
      </c>
      <c r="C38" s="640"/>
      <c r="D38" s="640"/>
      <c r="E38" s="640"/>
      <c r="F38" s="640"/>
      <c r="G38" s="640"/>
      <c r="H38" s="640"/>
      <c r="I38" s="640"/>
      <c r="J38" s="640"/>
      <c r="K38" s="640"/>
      <c r="L38" s="640"/>
      <c r="M38" s="640"/>
      <c r="N38" s="640"/>
      <c r="O38" s="640"/>
      <c r="P38" s="640"/>
      <c r="Q38" s="641"/>
      <c r="R38" s="642">
        <v>115228</v>
      </c>
      <c r="S38" s="643"/>
      <c r="T38" s="643"/>
      <c r="U38" s="643"/>
      <c r="V38" s="643"/>
      <c r="W38" s="643"/>
      <c r="X38" s="643"/>
      <c r="Y38" s="644"/>
      <c r="Z38" s="675">
        <v>0.9</v>
      </c>
      <c r="AA38" s="675"/>
      <c r="AB38" s="675"/>
      <c r="AC38" s="675"/>
      <c r="AD38" s="676">
        <v>9421</v>
      </c>
      <c r="AE38" s="676"/>
      <c r="AF38" s="676"/>
      <c r="AG38" s="676"/>
      <c r="AH38" s="676"/>
      <c r="AI38" s="676"/>
      <c r="AJ38" s="676"/>
      <c r="AK38" s="676"/>
      <c r="AL38" s="645">
        <v>0.2</v>
      </c>
      <c r="AM38" s="646"/>
      <c r="AN38" s="646"/>
      <c r="AO38" s="677"/>
      <c r="AQ38" s="685" t="s">
        <v>345</v>
      </c>
      <c r="AR38" s="686"/>
      <c r="AS38" s="686"/>
      <c r="AT38" s="686"/>
      <c r="AU38" s="686"/>
      <c r="AV38" s="686"/>
      <c r="AW38" s="686"/>
      <c r="AX38" s="686"/>
      <c r="AY38" s="687"/>
      <c r="AZ38" s="642" t="s">
        <v>242</v>
      </c>
      <c r="BA38" s="643"/>
      <c r="BB38" s="643"/>
      <c r="BC38" s="643"/>
      <c r="BD38" s="661"/>
      <c r="BE38" s="661"/>
      <c r="BF38" s="688"/>
      <c r="BG38" s="681" t="s">
        <v>346</v>
      </c>
      <c r="BH38" s="682"/>
      <c r="BI38" s="682"/>
      <c r="BJ38" s="682"/>
      <c r="BK38" s="682"/>
      <c r="BL38" s="682"/>
      <c r="BM38" s="682"/>
      <c r="BN38" s="682"/>
      <c r="BO38" s="682"/>
      <c r="BP38" s="682"/>
      <c r="BQ38" s="682"/>
      <c r="BR38" s="682"/>
      <c r="BS38" s="682"/>
      <c r="BT38" s="682"/>
      <c r="BU38" s="683"/>
      <c r="BV38" s="642">
        <v>2556</v>
      </c>
      <c r="BW38" s="643"/>
      <c r="BX38" s="643"/>
      <c r="BY38" s="643"/>
      <c r="BZ38" s="643"/>
      <c r="CA38" s="643"/>
      <c r="CB38" s="689"/>
      <c r="CD38" s="681" t="s">
        <v>347</v>
      </c>
      <c r="CE38" s="682"/>
      <c r="CF38" s="682"/>
      <c r="CG38" s="682"/>
      <c r="CH38" s="682"/>
      <c r="CI38" s="682"/>
      <c r="CJ38" s="682"/>
      <c r="CK38" s="682"/>
      <c r="CL38" s="682"/>
      <c r="CM38" s="682"/>
      <c r="CN38" s="682"/>
      <c r="CO38" s="682"/>
      <c r="CP38" s="682"/>
      <c r="CQ38" s="683"/>
      <c r="CR38" s="642">
        <v>880455</v>
      </c>
      <c r="CS38" s="643"/>
      <c r="CT38" s="643"/>
      <c r="CU38" s="643"/>
      <c r="CV38" s="643"/>
      <c r="CW38" s="643"/>
      <c r="CX38" s="643"/>
      <c r="CY38" s="644"/>
      <c r="CZ38" s="645">
        <v>7</v>
      </c>
      <c r="DA38" s="663"/>
      <c r="DB38" s="663"/>
      <c r="DC38" s="664"/>
      <c r="DD38" s="648">
        <v>721712</v>
      </c>
      <c r="DE38" s="643"/>
      <c r="DF38" s="643"/>
      <c r="DG38" s="643"/>
      <c r="DH38" s="643"/>
      <c r="DI38" s="643"/>
      <c r="DJ38" s="643"/>
      <c r="DK38" s="644"/>
      <c r="DL38" s="648">
        <v>672493</v>
      </c>
      <c r="DM38" s="643"/>
      <c r="DN38" s="643"/>
      <c r="DO38" s="643"/>
      <c r="DP38" s="643"/>
      <c r="DQ38" s="643"/>
      <c r="DR38" s="643"/>
      <c r="DS38" s="643"/>
      <c r="DT38" s="643"/>
      <c r="DU38" s="643"/>
      <c r="DV38" s="644"/>
      <c r="DW38" s="645">
        <v>13.5</v>
      </c>
      <c r="DX38" s="663"/>
      <c r="DY38" s="663"/>
      <c r="DZ38" s="663"/>
      <c r="EA38" s="663"/>
      <c r="EB38" s="663"/>
      <c r="EC38" s="684"/>
    </row>
    <row r="39" spans="2:133" ht="11.25" customHeight="1" x14ac:dyDescent="0.15">
      <c r="B39" s="639" t="s">
        <v>348</v>
      </c>
      <c r="C39" s="640"/>
      <c r="D39" s="640"/>
      <c r="E39" s="640"/>
      <c r="F39" s="640"/>
      <c r="G39" s="640"/>
      <c r="H39" s="640"/>
      <c r="I39" s="640"/>
      <c r="J39" s="640"/>
      <c r="K39" s="640"/>
      <c r="L39" s="640"/>
      <c r="M39" s="640"/>
      <c r="N39" s="640"/>
      <c r="O39" s="640"/>
      <c r="P39" s="640"/>
      <c r="Q39" s="641"/>
      <c r="R39" s="642">
        <v>983557</v>
      </c>
      <c r="S39" s="643"/>
      <c r="T39" s="643"/>
      <c r="U39" s="643"/>
      <c r="V39" s="643"/>
      <c r="W39" s="643"/>
      <c r="X39" s="643"/>
      <c r="Y39" s="644"/>
      <c r="Z39" s="675">
        <v>7.8</v>
      </c>
      <c r="AA39" s="675"/>
      <c r="AB39" s="675"/>
      <c r="AC39" s="675"/>
      <c r="AD39" s="676" t="s">
        <v>242</v>
      </c>
      <c r="AE39" s="676"/>
      <c r="AF39" s="676"/>
      <c r="AG39" s="676"/>
      <c r="AH39" s="676"/>
      <c r="AI39" s="676"/>
      <c r="AJ39" s="676"/>
      <c r="AK39" s="676"/>
      <c r="AL39" s="645" t="s">
        <v>242</v>
      </c>
      <c r="AM39" s="646"/>
      <c r="AN39" s="646"/>
      <c r="AO39" s="677"/>
      <c r="AQ39" s="685" t="s">
        <v>349</v>
      </c>
      <c r="AR39" s="686"/>
      <c r="AS39" s="686"/>
      <c r="AT39" s="686"/>
      <c r="AU39" s="686"/>
      <c r="AV39" s="686"/>
      <c r="AW39" s="686"/>
      <c r="AX39" s="686"/>
      <c r="AY39" s="687"/>
      <c r="AZ39" s="642" t="s">
        <v>253</v>
      </c>
      <c r="BA39" s="643"/>
      <c r="BB39" s="643"/>
      <c r="BC39" s="643"/>
      <c r="BD39" s="661"/>
      <c r="BE39" s="661"/>
      <c r="BF39" s="688"/>
      <c r="BG39" s="681" t="s">
        <v>350</v>
      </c>
      <c r="BH39" s="682"/>
      <c r="BI39" s="682"/>
      <c r="BJ39" s="682"/>
      <c r="BK39" s="682"/>
      <c r="BL39" s="682"/>
      <c r="BM39" s="682"/>
      <c r="BN39" s="682"/>
      <c r="BO39" s="682"/>
      <c r="BP39" s="682"/>
      <c r="BQ39" s="682"/>
      <c r="BR39" s="682"/>
      <c r="BS39" s="682"/>
      <c r="BT39" s="682"/>
      <c r="BU39" s="683"/>
      <c r="BV39" s="642">
        <v>3892</v>
      </c>
      <c r="BW39" s="643"/>
      <c r="BX39" s="643"/>
      <c r="BY39" s="643"/>
      <c r="BZ39" s="643"/>
      <c r="CA39" s="643"/>
      <c r="CB39" s="689"/>
      <c r="CD39" s="681" t="s">
        <v>351</v>
      </c>
      <c r="CE39" s="682"/>
      <c r="CF39" s="682"/>
      <c r="CG39" s="682"/>
      <c r="CH39" s="682"/>
      <c r="CI39" s="682"/>
      <c r="CJ39" s="682"/>
      <c r="CK39" s="682"/>
      <c r="CL39" s="682"/>
      <c r="CM39" s="682"/>
      <c r="CN39" s="682"/>
      <c r="CO39" s="682"/>
      <c r="CP39" s="682"/>
      <c r="CQ39" s="683"/>
      <c r="CR39" s="642">
        <v>1001217</v>
      </c>
      <c r="CS39" s="661"/>
      <c r="CT39" s="661"/>
      <c r="CU39" s="661"/>
      <c r="CV39" s="661"/>
      <c r="CW39" s="661"/>
      <c r="CX39" s="661"/>
      <c r="CY39" s="662"/>
      <c r="CZ39" s="645">
        <v>8</v>
      </c>
      <c r="DA39" s="663"/>
      <c r="DB39" s="663"/>
      <c r="DC39" s="664"/>
      <c r="DD39" s="648">
        <v>223613</v>
      </c>
      <c r="DE39" s="661"/>
      <c r="DF39" s="661"/>
      <c r="DG39" s="661"/>
      <c r="DH39" s="661"/>
      <c r="DI39" s="661"/>
      <c r="DJ39" s="661"/>
      <c r="DK39" s="662"/>
      <c r="DL39" s="648" t="s">
        <v>242</v>
      </c>
      <c r="DM39" s="661"/>
      <c r="DN39" s="661"/>
      <c r="DO39" s="661"/>
      <c r="DP39" s="661"/>
      <c r="DQ39" s="661"/>
      <c r="DR39" s="661"/>
      <c r="DS39" s="661"/>
      <c r="DT39" s="661"/>
      <c r="DU39" s="661"/>
      <c r="DV39" s="662"/>
      <c r="DW39" s="645" t="s">
        <v>253</v>
      </c>
      <c r="DX39" s="663"/>
      <c r="DY39" s="663"/>
      <c r="DZ39" s="663"/>
      <c r="EA39" s="663"/>
      <c r="EB39" s="663"/>
      <c r="EC39" s="684"/>
    </row>
    <row r="40" spans="2:133" ht="11.25" customHeight="1" x14ac:dyDescent="0.15">
      <c r="B40" s="639" t="s">
        <v>352</v>
      </c>
      <c r="C40" s="640"/>
      <c r="D40" s="640"/>
      <c r="E40" s="640"/>
      <c r="F40" s="640"/>
      <c r="G40" s="640"/>
      <c r="H40" s="640"/>
      <c r="I40" s="640"/>
      <c r="J40" s="640"/>
      <c r="K40" s="640"/>
      <c r="L40" s="640"/>
      <c r="M40" s="640"/>
      <c r="N40" s="640"/>
      <c r="O40" s="640"/>
      <c r="P40" s="640"/>
      <c r="Q40" s="641"/>
      <c r="R40" s="642" t="s">
        <v>242</v>
      </c>
      <c r="S40" s="643"/>
      <c r="T40" s="643"/>
      <c r="U40" s="643"/>
      <c r="V40" s="643"/>
      <c r="W40" s="643"/>
      <c r="X40" s="643"/>
      <c r="Y40" s="644"/>
      <c r="Z40" s="675" t="s">
        <v>242</v>
      </c>
      <c r="AA40" s="675"/>
      <c r="AB40" s="675"/>
      <c r="AC40" s="675"/>
      <c r="AD40" s="676" t="s">
        <v>242</v>
      </c>
      <c r="AE40" s="676"/>
      <c r="AF40" s="676"/>
      <c r="AG40" s="676"/>
      <c r="AH40" s="676"/>
      <c r="AI40" s="676"/>
      <c r="AJ40" s="676"/>
      <c r="AK40" s="676"/>
      <c r="AL40" s="645" t="s">
        <v>253</v>
      </c>
      <c r="AM40" s="646"/>
      <c r="AN40" s="646"/>
      <c r="AO40" s="677"/>
      <c r="AQ40" s="685" t="s">
        <v>353</v>
      </c>
      <c r="AR40" s="686"/>
      <c r="AS40" s="686"/>
      <c r="AT40" s="686"/>
      <c r="AU40" s="686"/>
      <c r="AV40" s="686"/>
      <c r="AW40" s="686"/>
      <c r="AX40" s="686"/>
      <c r="AY40" s="687"/>
      <c r="AZ40" s="642" t="s">
        <v>242</v>
      </c>
      <c r="BA40" s="643"/>
      <c r="BB40" s="643"/>
      <c r="BC40" s="643"/>
      <c r="BD40" s="661"/>
      <c r="BE40" s="661"/>
      <c r="BF40" s="688"/>
      <c r="BG40" s="690" t="s">
        <v>354</v>
      </c>
      <c r="BH40" s="691"/>
      <c r="BI40" s="691"/>
      <c r="BJ40" s="691"/>
      <c r="BK40" s="691"/>
      <c r="BL40" s="236"/>
      <c r="BM40" s="682" t="s">
        <v>355</v>
      </c>
      <c r="BN40" s="682"/>
      <c r="BO40" s="682"/>
      <c r="BP40" s="682"/>
      <c r="BQ40" s="682"/>
      <c r="BR40" s="682"/>
      <c r="BS40" s="682"/>
      <c r="BT40" s="682"/>
      <c r="BU40" s="683"/>
      <c r="BV40" s="642">
        <v>66</v>
      </c>
      <c r="BW40" s="643"/>
      <c r="BX40" s="643"/>
      <c r="BY40" s="643"/>
      <c r="BZ40" s="643"/>
      <c r="CA40" s="643"/>
      <c r="CB40" s="689"/>
      <c r="CD40" s="681" t="s">
        <v>356</v>
      </c>
      <c r="CE40" s="682"/>
      <c r="CF40" s="682"/>
      <c r="CG40" s="682"/>
      <c r="CH40" s="682"/>
      <c r="CI40" s="682"/>
      <c r="CJ40" s="682"/>
      <c r="CK40" s="682"/>
      <c r="CL40" s="682"/>
      <c r="CM40" s="682"/>
      <c r="CN40" s="682"/>
      <c r="CO40" s="682"/>
      <c r="CP40" s="682"/>
      <c r="CQ40" s="683"/>
      <c r="CR40" s="642">
        <v>115627</v>
      </c>
      <c r="CS40" s="643"/>
      <c r="CT40" s="643"/>
      <c r="CU40" s="643"/>
      <c r="CV40" s="643"/>
      <c r="CW40" s="643"/>
      <c r="CX40" s="643"/>
      <c r="CY40" s="644"/>
      <c r="CZ40" s="645">
        <v>0.9</v>
      </c>
      <c r="DA40" s="663"/>
      <c r="DB40" s="663"/>
      <c r="DC40" s="664"/>
      <c r="DD40" s="648" t="s">
        <v>253</v>
      </c>
      <c r="DE40" s="643"/>
      <c r="DF40" s="643"/>
      <c r="DG40" s="643"/>
      <c r="DH40" s="643"/>
      <c r="DI40" s="643"/>
      <c r="DJ40" s="643"/>
      <c r="DK40" s="644"/>
      <c r="DL40" s="648" t="s">
        <v>242</v>
      </c>
      <c r="DM40" s="643"/>
      <c r="DN40" s="643"/>
      <c r="DO40" s="643"/>
      <c r="DP40" s="643"/>
      <c r="DQ40" s="643"/>
      <c r="DR40" s="643"/>
      <c r="DS40" s="643"/>
      <c r="DT40" s="643"/>
      <c r="DU40" s="643"/>
      <c r="DV40" s="644"/>
      <c r="DW40" s="645" t="s">
        <v>242</v>
      </c>
      <c r="DX40" s="663"/>
      <c r="DY40" s="663"/>
      <c r="DZ40" s="663"/>
      <c r="EA40" s="663"/>
      <c r="EB40" s="663"/>
      <c r="EC40" s="684"/>
    </row>
    <row r="41" spans="2:133" ht="11.25" customHeight="1" x14ac:dyDescent="0.15">
      <c r="B41" s="639" t="s">
        <v>357</v>
      </c>
      <c r="C41" s="640"/>
      <c r="D41" s="640"/>
      <c r="E41" s="640"/>
      <c r="F41" s="640"/>
      <c r="G41" s="640"/>
      <c r="H41" s="640"/>
      <c r="I41" s="640"/>
      <c r="J41" s="640"/>
      <c r="K41" s="640"/>
      <c r="L41" s="640"/>
      <c r="M41" s="640"/>
      <c r="N41" s="640"/>
      <c r="O41" s="640"/>
      <c r="P41" s="640"/>
      <c r="Q41" s="641"/>
      <c r="R41" s="642" t="s">
        <v>242</v>
      </c>
      <c r="S41" s="643"/>
      <c r="T41" s="643"/>
      <c r="U41" s="643"/>
      <c r="V41" s="643"/>
      <c r="W41" s="643"/>
      <c r="X41" s="643"/>
      <c r="Y41" s="644"/>
      <c r="Z41" s="675" t="s">
        <v>242</v>
      </c>
      <c r="AA41" s="675"/>
      <c r="AB41" s="675"/>
      <c r="AC41" s="675"/>
      <c r="AD41" s="676" t="s">
        <v>253</v>
      </c>
      <c r="AE41" s="676"/>
      <c r="AF41" s="676"/>
      <c r="AG41" s="676"/>
      <c r="AH41" s="676"/>
      <c r="AI41" s="676"/>
      <c r="AJ41" s="676"/>
      <c r="AK41" s="676"/>
      <c r="AL41" s="645" t="s">
        <v>253</v>
      </c>
      <c r="AM41" s="646"/>
      <c r="AN41" s="646"/>
      <c r="AO41" s="677"/>
      <c r="AQ41" s="685" t="s">
        <v>358</v>
      </c>
      <c r="AR41" s="686"/>
      <c r="AS41" s="686"/>
      <c r="AT41" s="686"/>
      <c r="AU41" s="686"/>
      <c r="AV41" s="686"/>
      <c r="AW41" s="686"/>
      <c r="AX41" s="686"/>
      <c r="AY41" s="687"/>
      <c r="AZ41" s="642">
        <v>224553</v>
      </c>
      <c r="BA41" s="643"/>
      <c r="BB41" s="643"/>
      <c r="BC41" s="643"/>
      <c r="BD41" s="661"/>
      <c r="BE41" s="661"/>
      <c r="BF41" s="688"/>
      <c r="BG41" s="690"/>
      <c r="BH41" s="691"/>
      <c r="BI41" s="691"/>
      <c r="BJ41" s="691"/>
      <c r="BK41" s="691"/>
      <c r="BL41" s="236"/>
      <c r="BM41" s="682" t="s">
        <v>359</v>
      </c>
      <c r="BN41" s="682"/>
      <c r="BO41" s="682"/>
      <c r="BP41" s="682"/>
      <c r="BQ41" s="682"/>
      <c r="BR41" s="682"/>
      <c r="BS41" s="682"/>
      <c r="BT41" s="682"/>
      <c r="BU41" s="683"/>
      <c r="BV41" s="642" t="s">
        <v>253</v>
      </c>
      <c r="BW41" s="643"/>
      <c r="BX41" s="643"/>
      <c r="BY41" s="643"/>
      <c r="BZ41" s="643"/>
      <c r="CA41" s="643"/>
      <c r="CB41" s="689"/>
      <c r="CD41" s="681" t="s">
        <v>360</v>
      </c>
      <c r="CE41" s="682"/>
      <c r="CF41" s="682"/>
      <c r="CG41" s="682"/>
      <c r="CH41" s="682"/>
      <c r="CI41" s="682"/>
      <c r="CJ41" s="682"/>
      <c r="CK41" s="682"/>
      <c r="CL41" s="682"/>
      <c r="CM41" s="682"/>
      <c r="CN41" s="682"/>
      <c r="CO41" s="682"/>
      <c r="CP41" s="682"/>
      <c r="CQ41" s="683"/>
      <c r="CR41" s="642" t="s">
        <v>242</v>
      </c>
      <c r="CS41" s="661"/>
      <c r="CT41" s="661"/>
      <c r="CU41" s="661"/>
      <c r="CV41" s="661"/>
      <c r="CW41" s="661"/>
      <c r="CX41" s="661"/>
      <c r="CY41" s="662"/>
      <c r="CZ41" s="645" t="s">
        <v>253</v>
      </c>
      <c r="DA41" s="663"/>
      <c r="DB41" s="663"/>
      <c r="DC41" s="664"/>
      <c r="DD41" s="648" t="s">
        <v>242</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361</v>
      </c>
      <c r="C42" s="640"/>
      <c r="D42" s="640"/>
      <c r="E42" s="640"/>
      <c r="F42" s="640"/>
      <c r="G42" s="640"/>
      <c r="H42" s="640"/>
      <c r="I42" s="640"/>
      <c r="J42" s="640"/>
      <c r="K42" s="640"/>
      <c r="L42" s="640"/>
      <c r="M42" s="640"/>
      <c r="N42" s="640"/>
      <c r="O42" s="640"/>
      <c r="P42" s="640"/>
      <c r="Q42" s="641"/>
      <c r="R42" s="642">
        <v>157927</v>
      </c>
      <c r="S42" s="643"/>
      <c r="T42" s="643"/>
      <c r="U42" s="643"/>
      <c r="V42" s="643"/>
      <c r="W42" s="643"/>
      <c r="X42" s="643"/>
      <c r="Y42" s="644"/>
      <c r="Z42" s="675">
        <v>1.3</v>
      </c>
      <c r="AA42" s="675"/>
      <c r="AB42" s="675"/>
      <c r="AC42" s="675"/>
      <c r="AD42" s="676" t="s">
        <v>242</v>
      </c>
      <c r="AE42" s="676"/>
      <c r="AF42" s="676"/>
      <c r="AG42" s="676"/>
      <c r="AH42" s="676"/>
      <c r="AI42" s="676"/>
      <c r="AJ42" s="676"/>
      <c r="AK42" s="676"/>
      <c r="AL42" s="645" t="s">
        <v>253</v>
      </c>
      <c r="AM42" s="646"/>
      <c r="AN42" s="646"/>
      <c r="AO42" s="677"/>
      <c r="AQ42" s="678" t="s">
        <v>362</v>
      </c>
      <c r="AR42" s="679"/>
      <c r="AS42" s="679"/>
      <c r="AT42" s="679"/>
      <c r="AU42" s="679"/>
      <c r="AV42" s="679"/>
      <c r="AW42" s="679"/>
      <c r="AX42" s="679"/>
      <c r="AY42" s="680"/>
      <c r="AZ42" s="626">
        <v>655902</v>
      </c>
      <c r="BA42" s="665"/>
      <c r="BB42" s="665"/>
      <c r="BC42" s="665"/>
      <c r="BD42" s="627"/>
      <c r="BE42" s="627"/>
      <c r="BF42" s="671"/>
      <c r="BG42" s="692"/>
      <c r="BH42" s="693"/>
      <c r="BI42" s="693"/>
      <c r="BJ42" s="693"/>
      <c r="BK42" s="693"/>
      <c r="BL42" s="237"/>
      <c r="BM42" s="672" t="s">
        <v>363</v>
      </c>
      <c r="BN42" s="672"/>
      <c r="BO42" s="672"/>
      <c r="BP42" s="672"/>
      <c r="BQ42" s="672"/>
      <c r="BR42" s="672"/>
      <c r="BS42" s="672"/>
      <c r="BT42" s="672"/>
      <c r="BU42" s="673"/>
      <c r="BV42" s="626">
        <v>318</v>
      </c>
      <c r="BW42" s="665"/>
      <c r="BX42" s="665"/>
      <c r="BY42" s="665"/>
      <c r="BZ42" s="665"/>
      <c r="CA42" s="665"/>
      <c r="CB42" s="674"/>
      <c r="CD42" s="639" t="s">
        <v>364</v>
      </c>
      <c r="CE42" s="640"/>
      <c r="CF42" s="640"/>
      <c r="CG42" s="640"/>
      <c r="CH42" s="640"/>
      <c r="CI42" s="640"/>
      <c r="CJ42" s="640"/>
      <c r="CK42" s="640"/>
      <c r="CL42" s="640"/>
      <c r="CM42" s="640"/>
      <c r="CN42" s="640"/>
      <c r="CO42" s="640"/>
      <c r="CP42" s="640"/>
      <c r="CQ42" s="641"/>
      <c r="CR42" s="642">
        <v>875205</v>
      </c>
      <c r="CS42" s="643"/>
      <c r="CT42" s="643"/>
      <c r="CU42" s="643"/>
      <c r="CV42" s="643"/>
      <c r="CW42" s="643"/>
      <c r="CX42" s="643"/>
      <c r="CY42" s="644"/>
      <c r="CZ42" s="645">
        <v>7</v>
      </c>
      <c r="DA42" s="646"/>
      <c r="DB42" s="646"/>
      <c r="DC42" s="647"/>
      <c r="DD42" s="648">
        <v>47606</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365</v>
      </c>
      <c r="C43" s="624"/>
      <c r="D43" s="624"/>
      <c r="E43" s="624"/>
      <c r="F43" s="624"/>
      <c r="G43" s="624"/>
      <c r="H43" s="624"/>
      <c r="I43" s="624"/>
      <c r="J43" s="624"/>
      <c r="K43" s="624"/>
      <c r="L43" s="624"/>
      <c r="M43" s="624"/>
      <c r="N43" s="624"/>
      <c r="O43" s="624"/>
      <c r="P43" s="624"/>
      <c r="Q43" s="625"/>
      <c r="R43" s="626">
        <v>12580403</v>
      </c>
      <c r="S43" s="665"/>
      <c r="T43" s="665"/>
      <c r="U43" s="665"/>
      <c r="V43" s="665"/>
      <c r="W43" s="665"/>
      <c r="X43" s="665"/>
      <c r="Y43" s="666"/>
      <c r="Z43" s="667">
        <v>100</v>
      </c>
      <c r="AA43" s="667"/>
      <c r="AB43" s="667"/>
      <c r="AC43" s="667"/>
      <c r="AD43" s="668">
        <v>4825263</v>
      </c>
      <c r="AE43" s="668"/>
      <c r="AF43" s="668"/>
      <c r="AG43" s="668"/>
      <c r="AH43" s="668"/>
      <c r="AI43" s="668"/>
      <c r="AJ43" s="668"/>
      <c r="AK43" s="668"/>
      <c r="AL43" s="629">
        <v>100</v>
      </c>
      <c r="AM43" s="669"/>
      <c r="AN43" s="669"/>
      <c r="AO43" s="670"/>
      <c r="BV43" s="238"/>
      <c r="BW43" s="238"/>
      <c r="BX43" s="238"/>
      <c r="BY43" s="238"/>
      <c r="BZ43" s="238"/>
      <c r="CA43" s="238"/>
      <c r="CB43" s="238"/>
      <c r="CD43" s="639" t="s">
        <v>366</v>
      </c>
      <c r="CE43" s="640"/>
      <c r="CF43" s="640"/>
      <c r="CG43" s="640"/>
      <c r="CH43" s="640"/>
      <c r="CI43" s="640"/>
      <c r="CJ43" s="640"/>
      <c r="CK43" s="640"/>
      <c r="CL43" s="640"/>
      <c r="CM43" s="640"/>
      <c r="CN43" s="640"/>
      <c r="CO43" s="640"/>
      <c r="CP43" s="640"/>
      <c r="CQ43" s="641"/>
      <c r="CR43" s="642">
        <v>24968</v>
      </c>
      <c r="CS43" s="661"/>
      <c r="CT43" s="661"/>
      <c r="CU43" s="661"/>
      <c r="CV43" s="661"/>
      <c r="CW43" s="661"/>
      <c r="CX43" s="661"/>
      <c r="CY43" s="662"/>
      <c r="CZ43" s="645">
        <v>0.2</v>
      </c>
      <c r="DA43" s="663"/>
      <c r="DB43" s="663"/>
      <c r="DC43" s="664"/>
      <c r="DD43" s="648">
        <v>22315</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313</v>
      </c>
      <c r="CE44" s="656"/>
      <c r="CF44" s="639" t="s">
        <v>367</v>
      </c>
      <c r="CG44" s="640"/>
      <c r="CH44" s="640"/>
      <c r="CI44" s="640"/>
      <c r="CJ44" s="640"/>
      <c r="CK44" s="640"/>
      <c r="CL44" s="640"/>
      <c r="CM44" s="640"/>
      <c r="CN44" s="640"/>
      <c r="CO44" s="640"/>
      <c r="CP44" s="640"/>
      <c r="CQ44" s="641"/>
      <c r="CR44" s="642">
        <v>845033</v>
      </c>
      <c r="CS44" s="643"/>
      <c r="CT44" s="643"/>
      <c r="CU44" s="643"/>
      <c r="CV44" s="643"/>
      <c r="CW44" s="643"/>
      <c r="CX44" s="643"/>
      <c r="CY44" s="644"/>
      <c r="CZ44" s="645">
        <v>6.7</v>
      </c>
      <c r="DA44" s="646"/>
      <c r="DB44" s="646"/>
      <c r="DC44" s="647"/>
      <c r="DD44" s="648">
        <v>42261</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368</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369</v>
      </c>
      <c r="CG45" s="640"/>
      <c r="CH45" s="640"/>
      <c r="CI45" s="640"/>
      <c r="CJ45" s="640"/>
      <c r="CK45" s="640"/>
      <c r="CL45" s="640"/>
      <c r="CM45" s="640"/>
      <c r="CN45" s="640"/>
      <c r="CO45" s="640"/>
      <c r="CP45" s="640"/>
      <c r="CQ45" s="641"/>
      <c r="CR45" s="642">
        <v>202380</v>
      </c>
      <c r="CS45" s="661"/>
      <c r="CT45" s="661"/>
      <c r="CU45" s="661"/>
      <c r="CV45" s="661"/>
      <c r="CW45" s="661"/>
      <c r="CX45" s="661"/>
      <c r="CY45" s="662"/>
      <c r="CZ45" s="645">
        <v>1.6</v>
      </c>
      <c r="DA45" s="663"/>
      <c r="DB45" s="663"/>
      <c r="DC45" s="664"/>
      <c r="DD45" s="648">
        <v>9522</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370</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371</v>
      </c>
      <c r="CG46" s="640"/>
      <c r="CH46" s="640"/>
      <c r="CI46" s="640"/>
      <c r="CJ46" s="640"/>
      <c r="CK46" s="640"/>
      <c r="CL46" s="640"/>
      <c r="CM46" s="640"/>
      <c r="CN46" s="640"/>
      <c r="CO46" s="640"/>
      <c r="CP46" s="640"/>
      <c r="CQ46" s="641"/>
      <c r="CR46" s="642">
        <v>642653</v>
      </c>
      <c r="CS46" s="643"/>
      <c r="CT46" s="643"/>
      <c r="CU46" s="643"/>
      <c r="CV46" s="643"/>
      <c r="CW46" s="643"/>
      <c r="CX46" s="643"/>
      <c r="CY46" s="644"/>
      <c r="CZ46" s="645">
        <v>5.0999999999999996</v>
      </c>
      <c r="DA46" s="646"/>
      <c r="DB46" s="646"/>
      <c r="DC46" s="647"/>
      <c r="DD46" s="648">
        <v>32739</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372</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373</v>
      </c>
      <c r="CG47" s="640"/>
      <c r="CH47" s="640"/>
      <c r="CI47" s="640"/>
      <c r="CJ47" s="640"/>
      <c r="CK47" s="640"/>
      <c r="CL47" s="640"/>
      <c r="CM47" s="640"/>
      <c r="CN47" s="640"/>
      <c r="CO47" s="640"/>
      <c r="CP47" s="640"/>
      <c r="CQ47" s="641"/>
      <c r="CR47" s="642">
        <v>30172</v>
      </c>
      <c r="CS47" s="661"/>
      <c r="CT47" s="661"/>
      <c r="CU47" s="661"/>
      <c r="CV47" s="661"/>
      <c r="CW47" s="661"/>
      <c r="CX47" s="661"/>
      <c r="CY47" s="662"/>
      <c r="CZ47" s="645">
        <v>0.2</v>
      </c>
      <c r="DA47" s="663"/>
      <c r="DB47" s="663"/>
      <c r="DC47" s="664"/>
      <c r="DD47" s="648">
        <v>5345</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374</v>
      </c>
      <c r="CG48" s="640"/>
      <c r="CH48" s="640"/>
      <c r="CI48" s="640"/>
      <c r="CJ48" s="640"/>
      <c r="CK48" s="640"/>
      <c r="CL48" s="640"/>
      <c r="CM48" s="640"/>
      <c r="CN48" s="640"/>
      <c r="CO48" s="640"/>
      <c r="CP48" s="640"/>
      <c r="CQ48" s="641"/>
      <c r="CR48" s="642" t="s">
        <v>253</v>
      </c>
      <c r="CS48" s="643"/>
      <c r="CT48" s="643"/>
      <c r="CU48" s="643"/>
      <c r="CV48" s="643"/>
      <c r="CW48" s="643"/>
      <c r="CX48" s="643"/>
      <c r="CY48" s="644"/>
      <c r="CZ48" s="645" t="s">
        <v>253</v>
      </c>
      <c r="DA48" s="646"/>
      <c r="DB48" s="646"/>
      <c r="DC48" s="647"/>
      <c r="DD48" s="648" t="s">
        <v>253</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375</v>
      </c>
      <c r="CE49" s="624"/>
      <c r="CF49" s="624"/>
      <c r="CG49" s="624"/>
      <c r="CH49" s="624"/>
      <c r="CI49" s="624"/>
      <c r="CJ49" s="624"/>
      <c r="CK49" s="624"/>
      <c r="CL49" s="624"/>
      <c r="CM49" s="624"/>
      <c r="CN49" s="624"/>
      <c r="CO49" s="624"/>
      <c r="CP49" s="624"/>
      <c r="CQ49" s="625"/>
      <c r="CR49" s="626">
        <v>12523221</v>
      </c>
      <c r="CS49" s="627"/>
      <c r="CT49" s="627"/>
      <c r="CU49" s="627"/>
      <c r="CV49" s="627"/>
      <c r="CW49" s="627"/>
      <c r="CX49" s="627"/>
      <c r="CY49" s="628"/>
      <c r="CZ49" s="629">
        <v>100</v>
      </c>
      <c r="DA49" s="630"/>
      <c r="DB49" s="630"/>
      <c r="DC49" s="631"/>
      <c r="DD49" s="632">
        <v>5922718</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rxFbGV+fW9ZW8y6z1AhciiY+iE97liItLytoVvKU2l2TirHf5spiy0iOEs4GjCzr2YGLsxg7QB0w0e/bhfscUQ==" saltValue="oIAqCjCFI/Escm5ukBkhz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G1" zoomScale="70" zoomScaleNormal="70" zoomScaleSheetLayoutView="70" workbookViewId="0">
      <selection activeCell="CW15" sqref="CW15:DA15"/>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376</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377</v>
      </c>
      <c r="DK2" s="1168"/>
      <c r="DL2" s="1168"/>
      <c r="DM2" s="1168"/>
      <c r="DN2" s="1168"/>
      <c r="DO2" s="1169"/>
      <c r="DP2" s="251"/>
      <c r="DQ2" s="1167" t="s">
        <v>378</v>
      </c>
      <c r="DR2" s="1168"/>
      <c r="DS2" s="1168"/>
      <c r="DT2" s="1168"/>
      <c r="DU2" s="1168"/>
      <c r="DV2" s="1168"/>
      <c r="DW2" s="1168"/>
      <c r="DX2" s="1168"/>
      <c r="DY2" s="1168"/>
      <c r="DZ2" s="116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0" t="s">
        <v>379</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380</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381</v>
      </c>
      <c r="B5" s="1053"/>
      <c r="C5" s="1053"/>
      <c r="D5" s="1053"/>
      <c r="E5" s="1053"/>
      <c r="F5" s="1053"/>
      <c r="G5" s="1053"/>
      <c r="H5" s="1053"/>
      <c r="I5" s="1053"/>
      <c r="J5" s="1053"/>
      <c r="K5" s="1053"/>
      <c r="L5" s="1053"/>
      <c r="M5" s="1053"/>
      <c r="N5" s="1053"/>
      <c r="O5" s="1053"/>
      <c r="P5" s="1054"/>
      <c r="Q5" s="1058" t="s">
        <v>382</v>
      </c>
      <c r="R5" s="1059"/>
      <c r="S5" s="1059"/>
      <c r="T5" s="1059"/>
      <c r="U5" s="1060"/>
      <c r="V5" s="1058" t="s">
        <v>383</v>
      </c>
      <c r="W5" s="1059"/>
      <c r="X5" s="1059"/>
      <c r="Y5" s="1059"/>
      <c r="Z5" s="1060"/>
      <c r="AA5" s="1058" t="s">
        <v>384</v>
      </c>
      <c r="AB5" s="1059"/>
      <c r="AC5" s="1059"/>
      <c r="AD5" s="1059"/>
      <c r="AE5" s="1059"/>
      <c r="AF5" s="1170" t="s">
        <v>385</v>
      </c>
      <c r="AG5" s="1059"/>
      <c r="AH5" s="1059"/>
      <c r="AI5" s="1059"/>
      <c r="AJ5" s="1074"/>
      <c r="AK5" s="1059" t="s">
        <v>386</v>
      </c>
      <c r="AL5" s="1059"/>
      <c r="AM5" s="1059"/>
      <c r="AN5" s="1059"/>
      <c r="AO5" s="1060"/>
      <c r="AP5" s="1058" t="s">
        <v>387</v>
      </c>
      <c r="AQ5" s="1059"/>
      <c r="AR5" s="1059"/>
      <c r="AS5" s="1059"/>
      <c r="AT5" s="1060"/>
      <c r="AU5" s="1058" t="s">
        <v>388</v>
      </c>
      <c r="AV5" s="1059"/>
      <c r="AW5" s="1059"/>
      <c r="AX5" s="1059"/>
      <c r="AY5" s="1074"/>
      <c r="AZ5" s="258"/>
      <c r="BA5" s="258"/>
      <c r="BB5" s="258"/>
      <c r="BC5" s="258"/>
      <c r="BD5" s="258"/>
      <c r="BE5" s="259"/>
      <c r="BF5" s="259"/>
      <c r="BG5" s="259"/>
      <c r="BH5" s="259"/>
      <c r="BI5" s="259"/>
      <c r="BJ5" s="259"/>
      <c r="BK5" s="259"/>
      <c r="BL5" s="259"/>
      <c r="BM5" s="259"/>
      <c r="BN5" s="259"/>
      <c r="BO5" s="259"/>
      <c r="BP5" s="259"/>
      <c r="BQ5" s="1052" t="s">
        <v>389</v>
      </c>
      <c r="BR5" s="1053"/>
      <c r="BS5" s="1053"/>
      <c r="BT5" s="1053"/>
      <c r="BU5" s="1053"/>
      <c r="BV5" s="1053"/>
      <c r="BW5" s="1053"/>
      <c r="BX5" s="1053"/>
      <c r="BY5" s="1053"/>
      <c r="BZ5" s="1053"/>
      <c r="CA5" s="1053"/>
      <c r="CB5" s="1053"/>
      <c r="CC5" s="1053"/>
      <c r="CD5" s="1053"/>
      <c r="CE5" s="1053"/>
      <c r="CF5" s="1053"/>
      <c r="CG5" s="1054"/>
      <c r="CH5" s="1058" t="s">
        <v>390</v>
      </c>
      <c r="CI5" s="1059"/>
      <c r="CJ5" s="1059"/>
      <c r="CK5" s="1059"/>
      <c r="CL5" s="1060"/>
      <c r="CM5" s="1058" t="s">
        <v>391</v>
      </c>
      <c r="CN5" s="1059"/>
      <c r="CO5" s="1059"/>
      <c r="CP5" s="1059"/>
      <c r="CQ5" s="1060"/>
      <c r="CR5" s="1058" t="s">
        <v>392</v>
      </c>
      <c r="CS5" s="1059"/>
      <c r="CT5" s="1059"/>
      <c r="CU5" s="1059"/>
      <c r="CV5" s="1060"/>
      <c r="CW5" s="1058" t="s">
        <v>393</v>
      </c>
      <c r="CX5" s="1059"/>
      <c r="CY5" s="1059"/>
      <c r="CZ5" s="1059"/>
      <c r="DA5" s="1060"/>
      <c r="DB5" s="1058" t="s">
        <v>394</v>
      </c>
      <c r="DC5" s="1059"/>
      <c r="DD5" s="1059"/>
      <c r="DE5" s="1059"/>
      <c r="DF5" s="1060"/>
      <c r="DG5" s="1155" t="s">
        <v>395</v>
      </c>
      <c r="DH5" s="1156"/>
      <c r="DI5" s="1156"/>
      <c r="DJ5" s="1156"/>
      <c r="DK5" s="1157"/>
      <c r="DL5" s="1155" t="s">
        <v>396</v>
      </c>
      <c r="DM5" s="1156"/>
      <c r="DN5" s="1156"/>
      <c r="DO5" s="1156"/>
      <c r="DP5" s="1157"/>
      <c r="DQ5" s="1058" t="s">
        <v>397</v>
      </c>
      <c r="DR5" s="1059"/>
      <c r="DS5" s="1059"/>
      <c r="DT5" s="1059"/>
      <c r="DU5" s="1060"/>
      <c r="DV5" s="1058" t="s">
        <v>388</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15">
      <c r="A7" s="260">
        <v>1</v>
      </c>
      <c r="B7" s="1107" t="s">
        <v>398</v>
      </c>
      <c r="C7" s="1108"/>
      <c r="D7" s="1108"/>
      <c r="E7" s="1108"/>
      <c r="F7" s="1108"/>
      <c r="G7" s="1108"/>
      <c r="H7" s="1108"/>
      <c r="I7" s="1108"/>
      <c r="J7" s="1108"/>
      <c r="K7" s="1108"/>
      <c r="L7" s="1108"/>
      <c r="M7" s="1108"/>
      <c r="N7" s="1108"/>
      <c r="O7" s="1108"/>
      <c r="P7" s="1109"/>
      <c r="Q7" s="1161">
        <v>13162</v>
      </c>
      <c r="R7" s="1162"/>
      <c r="S7" s="1162"/>
      <c r="T7" s="1162"/>
      <c r="U7" s="1162"/>
      <c r="V7" s="1162">
        <v>12583</v>
      </c>
      <c r="W7" s="1162"/>
      <c r="X7" s="1162"/>
      <c r="Y7" s="1162"/>
      <c r="Z7" s="1162"/>
      <c r="AA7" s="1162">
        <v>579</v>
      </c>
      <c r="AB7" s="1162"/>
      <c r="AC7" s="1162"/>
      <c r="AD7" s="1162"/>
      <c r="AE7" s="1163"/>
      <c r="AF7" s="1164">
        <v>574</v>
      </c>
      <c r="AG7" s="1165"/>
      <c r="AH7" s="1165"/>
      <c r="AI7" s="1165"/>
      <c r="AJ7" s="1166"/>
      <c r="AK7" s="1148">
        <v>661</v>
      </c>
      <c r="AL7" s="1149"/>
      <c r="AM7" s="1149"/>
      <c r="AN7" s="1149"/>
      <c r="AO7" s="1149"/>
      <c r="AP7" s="1149">
        <v>14125</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t="s">
        <v>620</v>
      </c>
      <c r="BS7" s="1152" t="s">
        <v>602</v>
      </c>
      <c r="BT7" s="1153"/>
      <c r="BU7" s="1153"/>
      <c r="BV7" s="1153"/>
      <c r="BW7" s="1153"/>
      <c r="BX7" s="1153"/>
      <c r="BY7" s="1153"/>
      <c r="BZ7" s="1153"/>
      <c r="CA7" s="1153"/>
      <c r="CB7" s="1153"/>
      <c r="CC7" s="1153"/>
      <c r="CD7" s="1153"/>
      <c r="CE7" s="1153"/>
      <c r="CF7" s="1153"/>
      <c r="CG7" s="1154"/>
      <c r="CH7" s="1145">
        <v>-49</v>
      </c>
      <c r="CI7" s="1146"/>
      <c r="CJ7" s="1146"/>
      <c r="CK7" s="1146"/>
      <c r="CL7" s="1147"/>
      <c r="CM7" s="1145">
        <v>603</v>
      </c>
      <c r="CN7" s="1146"/>
      <c r="CO7" s="1146"/>
      <c r="CP7" s="1146"/>
      <c r="CQ7" s="1147"/>
      <c r="CR7" s="1145">
        <v>68</v>
      </c>
      <c r="CS7" s="1146"/>
      <c r="CT7" s="1146"/>
      <c r="CU7" s="1146"/>
      <c r="CV7" s="1147"/>
      <c r="CW7" s="1145">
        <v>68</v>
      </c>
      <c r="CX7" s="1146"/>
      <c r="CY7" s="1146"/>
      <c r="CZ7" s="1146"/>
      <c r="DA7" s="1147"/>
      <c r="DB7" s="1145">
        <v>101</v>
      </c>
      <c r="DC7" s="1146"/>
      <c r="DD7" s="1146"/>
      <c r="DE7" s="1146"/>
      <c r="DF7" s="1147"/>
      <c r="DG7" s="1145" t="s">
        <v>601</v>
      </c>
      <c r="DH7" s="1146"/>
      <c r="DI7" s="1146"/>
      <c r="DJ7" s="1146"/>
      <c r="DK7" s="1147"/>
      <c r="DL7" s="1145" t="s">
        <v>601</v>
      </c>
      <c r="DM7" s="1146"/>
      <c r="DN7" s="1146"/>
      <c r="DO7" s="1146"/>
      <c r="DP7" s="1147"/>
      <c r="DQ7" s="1145" t="s">
        <v>601</v>
      </c>
      <c r="DR7" s="1146"/>
      <c r="DS7" s="1146"/>
      <c r="DT7" s="1146"/>
      <c r="DU7" s="1147"/>
      <c r="DV7" s="1172"/>
      <c r="DW7" s="1173"/>
      <c r="DX7" s="1173"/>
      <c r="DY7" s="1173"/>
      <c r="DZ7" s="1174"/>
      <c r="EA7" s="256"/>
    </row>
    <row r="8" spans="1:131" s="257" customFormat="1" ht="26.25" customHeight="1" x14ac:dyDescent="0.15">
      <c r="A8" s="263">
        <v>2</v>
      </c>
      <c r="B8" s="1094" t="s">
        <v>399</v>
      </c>
      <c r="C8" s="1095"/>
      <c r="D8" s="1095"/>
      <c r="E8" s="1095"/>
      <c r="F8" s="1095"/>
      <c r="G8" s="1095"/>
      <c r="H8" s="1095"/>
      <c r="I8" s="1095"/>
      <c r="J8" s="1095"/>
      <c r="K8" s="1095"/>
      <c r="L8" s="1095"/>
      <c r="M8" s="1095"/>
      <c r="N8" s="1095"/>
      <c r="O8" s="1095"/>
      <c r="P8" s="1096"/>
      <c r="Q8" s="1100">
        <v>156</v>
      </c>
      <c r="R8" s="1101"/>
      <c r="S8" s="1101"/>
      <c r="T8" s="1101"/>
      <c r="U8" s="1101"/>
      <c r="V8" s="1101">
        <v>157</v>
      </c>
      <c r="W8" s="1101"/>
      <c r="X8" s="1101"/>
      <c r="Y8" s="1101"/>
      <c r="Z8" s="1101"/>
      <c r="AA8" s="1101">
        <v>-1</v>
      </c>
      <c r="AB8" s="1101"/>
      <c r="AC8" s="1101"/>
      <c r="AD8" s="1101"/>
      <c r="AE8" s="1102"/>
      <c r="AF8" s="1076">
        <v>-1</v>
      </c>
      <c r="AG8" s="1077"/>
      <c r="AH8" s="1077"/>
      <c r="AI8" s="1077"/>
      <c r="AJ8" s="1078"/>
      <c r="AK8" s="1143">
        <v>108</v>
      </c>
      <c r="AL8" s="1144"/>
      <c r="AM8" s="1144"/>
      <c r="AN8" s="1144"/>
      <c r="AO8" s="1144"/>
      <c r="AP8" s="1144" t="s">
        <v>601</v>
      </c>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t="s">
        <v>620</v>
      </c>
      <c r="BS8" s="1071" t="s">
        <v>603</v>
      </c>
      <c r="BT8" s="1072"/>
      <c r="BU8" s="1072"/>
      <c r="BV8" s="1072"/>
      <c r="BW8" s="1072"/>
      <c r="BX8" s="1072"/>
      <c r="BY8" s="1072"/>
      <c r="BZ8" s="1072"/>
      <c r="CA8" s="1072"/>
      <c r="CB8" s="1072"/>
      <c r="CC8" s="1072"/>
      <c r="CD8" s="1072"/>
      <c r="CE8" s="1072"/>
      <c r="CF8" s="1072"/>
      <c r="CG8" s="1073"/>
      <c r="CH8" s="1046">
        <v>-1</v>
      </c>
      <c r="CI8" s="1047"/>
      <c r="CJ8" s="1047"/>
      <c r="CK8" s="1047"/>
      <c r="CL8" s="1048"/>
      <c r="CM8" s="1046">
        <v>2</v>
      </c>
      <c r="CN8" s="1047"/>
      <c r="CO8" s="1047"/>
      <c r="CP8" s="1047"/>
      <c r="CQ8" s="1048"/>
      <c r="CR8" s="1046">
        <v>9</v>
      </c>
      <c r="CS8" s="1047"/>
      <c r="CT8" s="1047"/>
      <c r="CU8" s="1047"/>
      <c r="CV8" s="1048"/>
      <c r="CW8" s="1046">
        <v>0</v>
      </c>
      <c r="CX8" s="1047"/>
      <c r="CY8" s="1047"/>
      <c r="CZ8" s="1047"/>
      <c r="DA8" s="1048"/>
      <c r="DB8" s="1046" t="s">
        <v>601</v>
      </c>
      <c r="DC8" s="1047"/>
      <c r="DD8" s="1047"/>
      <c r="DE8" s="1047"/>
      <c r="DF8" s="1048"/>
      <c r="DG8" s="1046" t="s">
        <v>601</v>
      </c>
      <c r="DH8" s="1047"/>
      <c r="DI8" s="1047"/>
      <c r="DJ8" s="1047"/>
      <c r="DK8" s="1048"/>
      <c r="DL8" s="1046" t="s">
        <v>601</v>
      </c>
      <c r="DM8" s="1047"/>
      <c r="DN8" s="1047"/>
      <c r="DO8" s="1047"/>
      <c r="DP8" s="1048"/>
      <c r="DQ8" s="1046" t="s">
        <v>601</v>
      </c>
      <c r="DR8" s="1047"/>
      <c r="DS8" s="1047"/>
      <c r="DT8" s="1047"/>
      <c r="DU8" s="1048"/>
      <c r="DV8" s="1049"/>
      <c r="DW8" s="1050"/>
      <c r="DX8" s="1050"/>
      <c r="DY8" s="1050"/>
      <c r="DZ8" s="1051"/>
      <c r="EA8" s="256"/>
    </row>
    <row r="9" spans="1:131" s="257" customFormat="1" ht="26.25" customHeight="1" x14ac:dyDescent="0.15">
      <c r="A9" s="263">
        <v>3</v>
      </c>
      <c r="B9" s="1094" t="s">
        <v>400</v>
      </c>
      <c r="C9" s="1095"/>
      <c r="D9" s="1095"/>
      <c r="E9" s="1095"/>
      <c r="F9" s="1095"/>
      <c r="G9" s="1095"/>
      <c r="H9" s="1095"/>
      <c r="I9" s="1095"/>
      <c r="J9" s="1095"/>
      <c r="K9" s="1095"/>
      <c r="L9" s="1095"/>
      <c r="M9" s="1095"/>
      <c r="N9" s="1095"/>
      <c r="O9" s="1095"/>
      <c r="P9" s="1096"/>
      <c r="Q9" s="1100">
        <v>21</v>
      </c>
      <c r="R9" s="1101"/>
      <c r="S9" s="1101"/>
      <c r="T9" s="1101"/>
      <c r="U9" s="1101"/>
      <c r="V9" s="1101">
        <v>541</v>
      </c>
      <c r="W9" s="1101"/>
      <c r="X9" s="1101"/>
      <c r="Y9" s="1101"/>
      <c r="Z9" s="1101"/>
      <c r="AA9" s="1101">
        <v>-521</v>
      </c>
      <c r="AB9" s="1101"/>
      <c r="AC9" s="1101"/>
      <c r="AD9" s="1101"/>
      <c r="AE9" s="1102"/>
      <c r="AF9" s="1076">
        <v>-521</v>
      </c>
      <c r="AG9" s="1077"/>
      <c r="AH9" s="1077"/>
      <c r="AI9" s="1077"/>
      <c r="AJ9" s="1078"/>
      <c r="AK9" s="1143">
        <v>9</v>
      </c>
      <c r="AL9" s="1144"/>
      <c r="AM9" s="1144"/>
      <c r="AN9" s="1144"/>
      <c r="AO9" s="1144"/>
      <c r="AP9" s="1144">
        <v>1</v>
      </c>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c r="BT9" s="1072"/>
      <c r="BU9" s="1072"/>
      <c r="BV9" s="1072"/>
      <c r="BW9" s="1072"/>
      <c r="BX9" s="1072"/>
      <c r="BY9" s="1072"/>
      <c r="BZ9" s="1072"/>
      <c r="CA9" s="1072"/>
      <c r="CB9" s="1072"/>
      <c r="CC9" s="1072"/>
      <c r="CD9" s="1072"/>
      <c r="CE9" s="1072"/>
      <c r="CF9" s="1072"/>
      <c r="CG9" s="1073"/>
      <c r="CH9" s="1046"/>
      <c r="CI9" s="1047"/>
      <c r="CJ9" s="1047"/>
      <c r="CK9" s="1047"/>
      <c r="CL9" s="1048"/>
      <c r="CM9" s="1046"/>
      <c r="CN9" s="1047"/>
      <c r="CO9" s="1047"/>
      <c r="CP9" s="1047"/>
      <c r="CQ9" s="1048"/>
      <c r="CR9" s="1046"/>
      <c r="CS9" s="1047"/>
      <c r="CT9" s="1047"/>
      <c r="CU9" s="1047"/>
      <c r="CV9" s="1048"/>
      <c r="CW9" s="1046"/>
      <c r="CX9" s="1047"/>
      <c r="CY9" s="1047"/>
      <c r="CZ9" s="1047"/>
      <c r="DA9" s="1048"/>
      <c r="DB9" s="1046"/>
      <c r="DC9" s="1047"/>
      <c r="DD9" s="1047"/>
      <c r="DE9" s="1047"/>
      <c r="DF9" s="1048"/>
      <c r="DG9" s="1046"/>
      <c r="DH9" s="1047"/>
      <c r="DI9" s="1047"/>
      <c r="DJ9" s="1047"/>
      <c r="DK9" s="1048"/>
      <c r="DL9" s="1046"/>
      <c r="DM9" s="1047"/>
      <c r="DN9" s="1047"/>
      <c r="DO9" s="1047"/>
      <c r="DP9" s="1048"/>
      <c r="DQ9" s="1046"/>
      <c r="DR9" s="1047"/>
      <c r="DS9" s="1047"/>
      <c r="DT9" s="1047"/>
      <c r="DU9" s="1048"/>
      <c r="DV9" s="1049"/>
      <c r="DW9" s="1050"/>
      <c r="DX9" s="1050"/>
      <c r="DY9" s="1050"/>
      <c r="DZ9" s="1051"/>
      <c r="EA9" s="256"/>
    </row>
    <row r="10" spans="1:131" s="257" customFormat="1" ht="26.25" customHeight="1" x14ac:dyDescent="0.15">
      <c r="A10" s="263">
        <v>4</v>
      </c>
      <c r="B10" s="1094"/>
      <c r="C10" s="1095"/>
      <c r="D10" s="1095"/>
      <c r="E10" s="1095"/>
      <c r="F10" s="1095"/>
      <c r="G10" s="1095"/>
      <c r="H10" s="1095"/>
      <c r="I10" s="1095"/>
      <c r="J10" s="1095"/>
      <c r="K10" s="1095"/>
      <c r="L10" s="1095"/>
      <c r="M10" s="1095"/>
      <c r="N10" s="1095"/>
      <c r="O10" s="1095"/>
      <c r="P10" s="1096"/>
      <c r="Q10" s="1100"/>
      <c r="R10" s="1101"/>
      <c r="S10" s="1101"/>
      <c r="T10" s="1101"/>
      <c r="U10" s="1101"/>
      <c r="V10" s="1101"/>
      <c r="W10" s="1101"/>
      <c r="X10" s="1101"/>
      <c r="Y10" s="1101"/>
      <c r="Z10" s="1101"/>
      <c r="AA10" s="1101"/>
      <c r="AB10" s="1101"/>
      <c r="AC10" s="1101"/>
      <c r="AD10" s="1101"/>
      <c r="AE10" s="1102"/>
      <c r="AF10" s="1076"/>
      <c r="AG10" s="1077"/>
      <c r="AH10" s="1077"/>
      <c r="AI10" s="1077"/>
      <c r="AJ10" s="1078"/>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x14ac:dyDescent="0.15">
      <c r="A11" s="263">
        <v>5</v>
      </c>
      <c r="B11" s="1094"/>
      <c r="C11" s="1095"/>
      <c r="D11" s="1095"/>
      <c r="E11" s="1095"/>
      <c r="F11" s="1095"/>
      <c r="G11" s="1095"/>
      <c r="H11" s="1095"/>
      <c r="I11" s="1095"/>
      <c r="J11" s="1095"/>
      <c r="K11" s="1095"/>
      <c r="L11" s="1095"/>
      <c r="M11" s="1095"/>
      <c r="N11" s="1095"/>
      <c r="O11" s="1095"/>
      <c r="P11" s="1096"/>
      <c r="Q11" s="1100"/>
      <c r="R11" s="1101"/>
      <c r="S11" s="1101"/>
      <c r="T11" s="1101"/>
      <c r="U11" s="1101"/>
      <c r="V11" s="1101"/>
      <c r="W11" s="1101"/>
      <c r="X11" s="1101"/>
      <c r="Y11" s="1101"/>
      <c r="Z11" s="1101"/>
      <c r="AA11" s="1101"/>
      <c r="AB11" s="1101"/>
      <c r="AC11" s="1101"/>
      <c r="AD11" s="1101"/>
      <c r="AE11" s="1102"/>
      <c r="AF11" s="1076"/>
      <c r="AG11" s="1077"/>
      <c r="AH11" s="1077"/>
      <c r="AI11" s="1077"/>
      <c r="AJ11" s="1078"/>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15">
      <c r="A12" s="263">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15">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15">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15">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94"/>
      <c r="C22" s="1095"/>
      <c r="D22" s="1095"/>
      <c r="E22" s="1095"/>
      <c r="F22" s="1095"/>
      <c r="G22" s="1095"/>
      <c r="H22" s="1095"/>
      <c r="I22" s="1095"/>
      <c r="J22" s="1095"/>
      <c r="K22" s="1095"/>
      <c r="L22" s="1095"/>
      <c r="M22" s="1095"/>
      <c r="N22" s="1095"/>
      <c r="O22" s="1095"/>
      <c r="P22" s="1096"/>
      <c r="Q22" s="1138"/>
      <c r="R22" s="1139"/>
      <c r="S22" s="1139"/>
      <c r="T22" s="1139"/>
      <c r="U22" s="1139"/>
      <c r="V22" s="1139"/>
      <c r="W22" s="1139"/>
      <c r="X22" s="1139"/>
      <c r="Y22" s="1139"/>
      <c r="Z22" s="1139"/>
      <c r="AA22" s="1139"/>
      <c r="AB22" s="1139"/>
      <c r="AC22" s="1139"/>
      <c r="AD22" s="1139"/>
      <c r="AE22" s="1140"/>
      <c r="AF22" s="1076"/>
      <c r="AG22" s="1077"/>
      <c r="AH22" s="1077"/>
      <c r="AI22" s="1077"/>
      <c r="AJ22" s="1078"/>
      <c r="AK22" s="1134"/>
      <c r="AL22" s="1135"/>
      <c r="AM22" s="1135"/>
      <c r="AN22" s="1135"/>
      <c r="AO22" s="1135"/>
      <c r="AP22" s="1135"/>
      <c r="AQ22" s="1135"/>
      <c r="AR22" s="1135"/>
      <c r="AS22" s="1135"/>
      <c r="AT22" s="1135"/>
      <c r="AU22" s="1136"/>
      <c r="AV22" s="1136"/>
      <c r="AW22" s="1136"/>
      <c r="AX22" s="1136"/>
      <c r="AY22" s="1137"/>
      <c r="AZ22" s="1092" t="s">
        <v>401</v>
      </c>
      <c r="BA22" s="1092"/>
      <c r="BB22" s="1092"/>
      <c r="BC22" s="1092"/>
      <c r="BD22" s="1093"/>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402</v>
      </c>
      <c r="B23" s="1001" t="s">
        <v>403</v>
      </c>
      <c r="C23" s="1002"/>
      <c r="D23" s="1002"/>
      <c r="E23" s="1002"/>
      <c r="F23" s="1002"/>
      <c r="G23" s="1002"/>
      <c r="H23" s="1002"/>
      <c r="I23" s="1002"/>
      <c r="J23" s="1002"/>
      <c r="K23" s="1002"/>
      <c r="L23" s="1002"/>
      <c r="M23" s="1002"/>
      <c r="N23" s="1002"/>
      <c r="O23" s="1002"/>
      <c r="P23" s="1003"/>
      <c r="Q23" s="1125">
        <v>12580</v>
      </c>
      <c r="R23" s="1126"/>
      <c r="S23" s="1126"/>
      <c r="T23" s="1126"/>
      <c r="U23" s="1126"/>
      <c r="V23" s="1126">
        <v>12523</v>
      </c>
      <c r="W23" s="1126"/>
      <c r="X23" s="1126"/>
      <c r="Y23" s="1126"/>
      <c r="Z23" s="1126"/>
      <c r="AA23" s="1126">
        <v>57</v>
      </c>
      <c r="AB23" s="1126"/>
      <c r="AC23" s="1126"/>
      <c r="AD23" s="1126"/>
      <c r="AE23" s="1127"/>
      <c r="AF23" s="1128">
        <v>52</v>
      </c>
      <c r="AG23" s="1126"/>
      <c r="AH23" s="1126"/>
      <c r="AI23" s="1126"/>
      <c r="AJ23" s="1129"/>
      <c r="AK23" s="1130"/>
      <c r="AL23" s="1131"/>
      <c r="AM23" s="1131"/>
      <c r="AN23" s="1131"/>
      <c r="AO23" s="1131"/>
      <c r="AP23" s="1126">
        <v>14126</v>
      </c>
      <c r="AQ23" s="1126"/>
      <c r="AR23" s="1126"/>
      <c r="AS23" s="1126"/>
      <c r="AT23" s="1126"/>
      <c r="AU23" s="1132"/>
      <c r="AV23" s="1132"/>
      <c r="AW23" s="1132"/>
      <c r="AX23" s="1132"/>
      <c r="AY23" s="1133"/>
      <c r="AZ23" s="1122" t="s">
        <v>404</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1" t="s">
        <v>405</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0" t="s">
        <v>406</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381</v>
      </c>
      <c r="B26" s="1053"/>
      <c r="C26" s="1053"/>
      <c r="D26" s="1053"/>
      <c r="E26" s="1053"/>
      <c r="F26" s="1053"/>
      <c r="G26" s="1053"/>
      <c r="H26" s="1053"/>
      <c r="I26" s="1053"/>
      <c r="J26" s="1053"/>
      <c r="K26" s="1053"/>
      <c r="L26" s="1053"/>
      <c r="M26" s="1053"/>
      <c r="N26" s="1053"/>
      <c r="O26" s="1053"/>
      <c r="P26" s="1054"/>
      <c r="Q26" s="1058" t="s">
        <v>407</v>
      </c>
      <c r="R26" s="1059"/>
      <c r="S26" s="1059"/>
      <c r="T26" s="1059"/>
      <c r="U26" s="1060"/>
      <c r="V26" s="1058" t="s">
        <v>408</v>
      </c>
      <c r="W26" s="1059"/>
      <c r="X26" s="1059"/>
      <c r="Y26" s="1059"/>
      <c r="Z26" s="1060"/>
      <c r="AA26" s="1058" t="s">
        <v>409</v>
      </c>
      <c r="AB26" s="1059"/>
      <c r="AC26" s="1059"/>
      <c r="AD26" s="1059"/>
      <c r="AE26" s="1059"/>
      <c r="AF26" s="1116" t="s">
        <v>410</v>
      </c>
      <c r="AG26" s="1065"/>
      <c r="AH26" s="1065"/>
      <c r="AI26" s="1065"/>
      <c r="AJ26" s="1117"/>
      <c r="AK26" s="1059" t="s">
        <v>411</v>
      </c>
      <c r="AL26" s="1059"/>
      <c r="AM26" s="1059"/>
      <c r="AN26" s="1059"/>
      <c r="AO26" s="1060"/>
      <c r="AP26" s="1058" t="s">
        <v>412</v>
      </c>
      <c r="AQ26" s="1059"/>
      <c r="AR26" s="1059"/>
      <c r="AS26" s="1059"/>
      <c r="AT26" s="1060"/>
      <c r="AU26" s="1058" t="s">
        <v>413</v>
      </c>
      <c r="AV26" s="1059"/>
      <c r="AW26" s="1059"/>
      <c r="AX26" s="1059"/>
      <c r="AY26" s="1060"/>
      <c r="AZ26" s="1058" t="s">
        <v>414</v>
      </c>
      <c r="BA26" s="1059"/>
      <c r="BB26" s="1059"/>
      <c r="BC26" s="1059"/>
      <c r="BD26" s="1060"/>
      <c r="BE26" s="1058" t="s">
        <v>388</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7" t="s">
        <v>415</v>
      </c>
      <c r="C28" s="1108"/>
      <c r="D28" s="1108"/>
      <c r="E28" s="1108"/>
      <c r="F28" s="1108"/>
      <c r="G28" s="1108"/>
      <c r="H28" s="1108"/>
      <c r="I28" s="1108"/>
      <c r="J28" s="1108"/>
      <c r="K28" s="1108"/>
      <c r="L28" s="1108"/>
      <c r="M28" s="1108"/>
      <c r="N28" s="1108"/>
      <c r="O28" s="1108"/>
      <c r="P28" s="1109"/>
      <c r="Q28" s="1110">
        <v>1793</v>
      </c>
      <c r="R28" s="1111"/>
      <c r="S28" s="1111"/>
      <c r="T28" s="1111"/>
      <c r="U28" s="1111"/>
      <c r="V28" s="1111">
        <v>1777</v>
      </c>
      <c r="W28" s="1111"/>
      <c r="X28" s="1111"/>
      <c r="Y28" s="1111"/>
      <c r="Z28" s="1111"/>
      <c r="AA28" s="1111">
        <v>16</v>
      </c>
      <c r="AB28" s="1111"/>
      <c r="AC28" s="1111"/>
      <c r="AD28" s="1111"/>
      <c r="AE28" s="1112"/>
      <c r="AF28" s="1113">
        <v>16</v>
      </c>
      <c r="AG28" s="1111"/>
      <c r="AH28" s="1111"/>
      <c r="AI28" s="1111"/>
      <c r="AJ28" s="1114"/>
      <c r="AK28" s="1115">
        <v>225</v>
      </c>
      <c r="AL28" s="1103"/>
      <c r="AM28" s="1103"/>
      <c r="AN28" s="1103"/>
      <c r="AO28" s="1103"/>
      <c r="AP28" s="1103" t="s">
        <v>601</v>
      </c>
      <c r="AQ28" s="1103"/>
      <c r="AR28" s="1103"/>
      <c r="AS28" s="1103"/>
      <c r="AT28" s="1103"/>
      <c r="AU28" s="1103" t="s">
        <v>601</v>
      </c>
      <c r="AV28" s="1103"/>
      <c r="AW28" s="1103"/>
      <c r="AX28" s="1103"/>
      <c r="AY28" s="1103"/>
      <c r="AZ28" s="1104" t="s">
        <v>601</v>
      </c>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94" t="s">
        <v>416</v>
      </c>
      <c r="C29" s="1095"/>
      <c r="D29" s="1095"/>
      <c r="E29" s="1095"/>
      <c r="F29" s="1095"/>
      <c r="G29" s="1095"/>
      <c r="H29" s="1095"/>
      <c r="I29" s="1095"/>
      <c r="J29" s="1095"/>
      <c r="K29" s="1095"/>
      <c r="L29" s="1095"/>
      <c r="M29" s="1095"/>
      <c r="N29" s="1095"/>
      <c r="O29" s="1095"/>
      <c r="P29" s="1096"/>
      <c r="Q29" s="1100">
        <v>219</v>
      </c>
      <c r="R29" s="1101"/>
      <c r="S29" s="1101"/>
      <c r="T29" s="1101"/>
      <c r="U29" s="1101"/>
      <c r="V29" s="1101">
        <v>217</v>
      </c>
      <c r="W29" s="1101"/>
      <c r="X29" s="1101"/>
      <c r="Y29" s="1101"/>
      <c r="Z29" s="1101"/>
      <c r="AA29" s="1101">
        <v>3</v>
      </c>
      <c r="AB29" s="1101"/>
      <c r="AC29" s="1101"/>
      <c r="AD29" s="1101"/>
      <c r="AE29" s="1102"/>
      <c r="AF29" s="1076">
        <v>3</v>
      </c>
      <c r="AG29" s="1077"/>
      <c r="AH29" s="1077"/>
      <c r="AI29" s="1077"/>
      <c r="AJ29" s="1078"/>
      <c r="AK29" s="1037">
        <v>93</v>
      </c>
      <c r="AL29" s="1028"/>
      <c r="AM29" s="1028"/>
      <c r="AN29" s="1028"/>
      <c r="AO29" s="1028"/>
      <c r="AP29" s="1028" t="s">
        <v>601</v>
      </c>
      <c r="AQ29" s="1028"/>
      <c r="AR29" s="1028"/>
      <c r="AS29" s="1028"/>
      <c r="AT29" s="1028"/>
      <c r="AU29" s="1028" t="s">
        <v>601</v>
      </c>
      <c r="AV29" s="1028"/>
      <c r="AW29" s="1028"/>
      <c r="AX29" s="1028"/>
      <c r="AY29" s="1028"/>
      <c r="AZ29" s="1099" t="s">
        <v>601</v>
      </c>
      <c r="BA29" s="1099"/>
      <c r="BB29" s="1099"/>
      <c r="BC29" s="1099"/>
      <c r="BD29" s="1099"/>
      <c r="BE29" s="1089"/>
      <c r="BF29" s="1089"/>
      <c r="BG29" s="1089"/>
      <c r="BH29" s="1089"/>
      <c r="BI29" s="1090"/>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94"/>
      <c r="C30" s="1095"/>
      <c r="D30" s="1095"/>
      <c r="E30" s="1095"/>
      <c r="F30" s="1095"/>
      <c r="G30" s="1095"/>
      <c r="H30" s="1095"/>
      <c r="I30" s="1095"/>
      <c r="J30" s="1095"/>
      <c r="K30" s="1095"/>
      <c r="L30" s="1095"/>
      <c r="M30" s="1095"/>
      <c r="N30" s="1095"/>
      <c r="O30" s="1095"/>
      <c r="P30" s="1096"/>
      <c r="Q30" s="1100"/>
      <c r="R30" s="1101"/>
      <c r="S30" s="1101"/>
      <c r="T30" s="1101"/>
      <c r="U30" s="1101"/>
      <c r="V30" s="1101"/>
      <c r="W30" s="1101"/>
      <c r="X30" s="1101"/>
      <c r="Y30" s="1101"/>
      <c r="Z30" s="1101"/>
      <c r="AA30" s="1101"/>
      <c r="AB30" s="1101"/>
      <c r="AC30" s="1101"/>
      <c r="AD30" s="1101"/>
      <c r="AE30" s="1102"/>
      <c r="AF30" s="1076"/>
      <c r="AG30" s="1077"/>
      <c r="AH30" s="1077"/>
      <c r="AI30" s="1077"/>
      <c r="AJ30" s="1078"/>
      <c r="AK30" s="1037"/>
      <c r="AL30" s="1028"/>
      <c r="AM30" s="1028"/>
      <c r="AN30" s="1028"/>
      <c r="AO30" s="1028"/>
      <c r="AP30" s="1028"/>
      <c r="AQ30" s="1028"/>
      <c r="AR30" s="1028"/>
      <c r="AS30" s="1028"/>
      <c r="AT30" s="1028"/>
      <c r="AU30" s="1028"/>
      <c r="AV30" s="1028"/>
      <c r="AW30" s="1028"/>
      <c r="AX30" s="1028"/>
      <c r="AY30" s="1028"/>
      <c r="AZ30" s="1099"/>
      <c r="BA30" s="1099"/>
      <c r="BB30" s="1099"/>
      <c r="BC30" s="1099"/>
      <c r="BD30" s="1099"/>
      <c r="BE30" s="1089"/>
      <c r="BF30" s="1089"/>
      <c r="BG30" s="1089"/>
      <c r="BH30" s="1089"/>
      <c r="BI30" s="1090"/>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94"/>
      <c r="C31" s="1095"/>
      <c r="D31" s="1095"/>
      <c r="E31" s="1095"/>
      <c r="F31" s="1095"/>
      <c r="G31" s="1095"/>
      <c r="H31" s="1095"/>
      <c r="I31" s="1095"/>
      <c r="J31" s="1095"/>
      <c r="K31" s="1095"/>
      <c r="L31" s="1095"/>
      <c r="M31" s="1095"/>
      <c r="N31" s="1095"/>
      <c r="O31" s="1095"/>
      <c r="P31" s="1096"/>
      <c r="Q31" s="1100"/>
      <c r="R31" s="1101"/>
      <c r="S31" s="1101"/>
      <c r="T31" s="1101"/>
      <c r="U31" s="1101"/>
      <c r="V31" s="1101"/>
      <c r="W31" s="1101"/>
      <c r="X31" s="1101"/>
      <c r="Y31" s="1101"/>
      <c r="Z31" s="1101"/>
      <c r="AA31" s="1101"/>
      <c r="AB31" s="1101"/>
      <c r="AC31" s="1101"/>
      <c r="AD31" s="1101"/>
      <c r="AE31" s="1102"/>
      <c r="AF31" s="1076"/>
      <c r="AG31" s="1077"/>
      <c r="AH31" s="1077"/>
      <c r="AI31" s="1077"/>
      <c r="AJ31" s="1078"/>
      <c r="AK31" s="1037"/>
      <c r="AL31" s="1028"/>
      <c r="AM31" s="1028"/>
      <c r="AN31" s="1028"/>
      <c r="AO31" s="1028"/>
      <c r="AP31" s="1028"/>
      <c r="AQ31" s="1028"/>
      <c r="AR31" s="1028"/>
      <c r="AS31" s="1028"/>
      <c r="AT31" s="1028"/>
      <c r="AU31" s="1028"/>
      <c r="AV31" s="1028"/>
      <c r="AW31" s="1028"/>
      <c r="AX31" s="1028"/>
      <c r="AY31" s="1028"/>
      <c r="AZ31" s="1099"/>
      <c r="BA31" s="1099"/>
      <c r="BB31" s="1099"/>
      <c r="BC31" s="1099"/>
      <c r="BD31" s="1099"/>
      <c r="BE31" s="1089"/>
      <c r="BF31" s="1089"/>
      <c r="BG31" s="1089"/>
      <c r="BH31" s="1089"/>
      <c r="BI31" s="1090"/>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94"/>
      <c r="C32" s="1095"/>
      <c r="D32" s="1095"/>
      <c r="E32" s="1095"/>
      <c r="F32" s="1095"/>
      <c r="G32" s="1095"/>
      <c r="H32" s="1095"/>
      <c r="I32" s="1095"/>
      <c r="J32" s="1095"/>
      <c r="K32" s="1095"/>
      <c r="L32" s="1095"/>
      <c r="M32" s="1095"/>
      <c r="N32" s="1095"/>
      <c r="O32" s="1095"/>
      <c r="P32" s="1096"/>
      <c r="Q32" s="1100"/>
      <c r="R32" s="1101"/>
      <c r="S32" s="1101"/>
      <c r="T32" s="1101"/>
      <c r="U32" s="1101"/>
      <c r="V32" s="1101"/>
      <c r="W32" s="1101"/>
      <c r="X32" s="1101"/>
      <c r="Y32" s="1101"/>
      <c r="Z32" s="1101"/>
      <c r="AA32" s="1101"/>
      <c r="AB32" s="1101"/>
      <c r="AC32" s="1101"/>
      <c r="AD32" s="1101"/>
      <c r="AE32" s="1102"/>
      <c r="AF32" s="1076"/>
      <c r="AG32" s="1077"/>
      <c r="AH32" s="1077"/>
      <c r="AI32" s="1077"/>
      <c r="AJ32" s="1078"/>
      <c r="AK32" s="1037"/>
      <c r="AL32" s="1028"/>
      <c r="AM32" s="1028"/>
      <c r="AN32" s="1028"/>
      <c r="AO32" s="1028"/>
      <c r="AP32" s="1028"/>
      <c r="AQ32" s="1028"/>
      <c r="AR32" s="1028"/>
      <c r="AS32" s="1028"/>
      <c r="AT32" s="1028"/>
      <c r="AU32" s="1028"/>
      <c r="AV32" s="1028"/>
      <c r="AW32" s="1028"/>
      <c r="AX32" s="1028"/>
      <c r="AY32" s="1028"/>
      <c r="AZ32" s="1099"/>
      <c r="BA32" s="1099"/>
      <c r="BB32" s="1099"/>
      <c r="BC32" s="1099"/>
      <c r="BD32" s="1099"/>
      <c r="BE32" s="1089"/>
      <c r="BF32" s="1089"/>
      <c r="BG32" s="1089"/>
      <c r="BH32" s="1089"/>
      <c r="BI32" s="1090"/>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94"/>
      <c r="C33" s="1095"/>
      <c r="D33" s="1095"/>
      <c r="E33" s="1095"/>
      <c r="F33" s="1095"/>
      <c r="G33" s="1095"/>
      <c r="H33" s="1095"/>
      <c r="I33" s="1095"/>
      <c r="J33" s="1095"/>
      <c r="K33" s="1095"/>
      <c r="L33" s="1095"/>
      <c r="M33" s="1095"/>
      <c r="N33" s="1095"/>
      <c r="O33" s="1095"/>
      <c r="P33" s="1096"/>
      <c r="Q33" s="1100"/>
      <c r="R33" s="1101"/>
      <c r="S33" s="1101"/>
      <c r="T33" s="1101"/>
      <c r="U33" s="1101"/>
      <c r="V33" s="1101"/>
      <c r="W33" s="1101"/>
      <c r="X33" s="1101"/>
      <c r="Y33" s="1101"/>
      <c r="Z33" s="1101"/>
      <c r="AA33" s="1101"/>
      <c r="AB33" s="1101"/>
      <c r="AC33" s="1101"/>
      <c r="AD33" s="1101"/>
      <c r="AE33" s="1102"/>
      <c r="AF33" s="1076"/>
      <c r="AG33" s="1077"/>
      <c r="AH33" s="1077"/>
      <c r="AI33" s="1077"/>
      <c r="AJ33" s="1078"/>
      <c r="AK33" s="1037"/>
      <c r="AL33" s="1028"/>
      <c r="AM33" s="1028"/>
      <c r="AN33" s="1028"/>
      <c r="AO33" s="1028"/>
      <c r="AP33" s="1028"/>
      <c r="AQ33" s="1028"/>
      <c r="AR33" s="1028"/>
      <c r="AS33" s="1028"/>
      <c r="AT33" s="1028"/>
      <c r="AU33" s="1028"/>
      <c r="AV33" s="1028"/>
      <c r="AW33" s="1028"/>
      <c r="AX33" s="1028"/>
      <c r="AY33" s="1028"/>
      <c r="AZ33" s="1099"/>
      <c r="BA33" s="1099"/>
      <c r="BB33" s="1099"/>
      <c r="BC33" s="1099"/>
      <c r="BD33" s="1099"/>
      <c r="BE33" s="1089"/>
      <c r="BF33" s="1089"/>
      <c r="BG33" s="1089"/>
      <c r="BH33" s="1089"/>
      <c r="BI33" s="1090"/>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94"/>
      <c r="C34" s="1095"/>
      <c r="D34" s="1095"/>
      <c r="E34" s="1095"/>
      <c r="F34" s="1095"/>
      <c r="G34" s="1095"/>
      <c r="H34" s="1095"/>
      <c r="I34" s="1095"/>
      <c r="J34" s="1095"/>
      <c r="K34" s="1095"/>
      <c r="L34" s="1095"/>
      <c r="M34" s="1095"/>
      <c r="N34" s="1095"/>
      <c r="O34" s="1095"/>
      <c r="P34" s="1096"/>
      <c r="Q34" s="1100"/>
      <c r="R34" s="1101"/>
      <c r="S34" s="1101"/>
      <c r="T34" s="1101"/>
      <c r="U34" s="1101"/>
      <c r="V34" s="1101"/>
      <c r="W34" s="1101"/>
      <c r="X34" s="1101"/>
      <c r="Y34" s="1101"/>
      <c r="Z34" s="1101"/>
      <c r="AA34" s="1101"/>
      <c r="AB34" s="1101"/>
      <c r="AC34" s="1101"/>
      <c r="AD34" s="1101"/>
      <c r="AE34" s="1102"/>
      <c r="AF34" s="1076"/>
      <c r="AG34" s="1077"/>
      <c r="AH34" s="1077"/>
      <c r="AI34" s="1077"/>
      <c r="AJ34" s="1078"/>
      <c r="AK34" s="1037"/>
      <c r="AL34" s="1028"/>
      <c r="AM34" s="1028"/>
      <c r="AN34" s="1028"/>
      <c r="AO34" s="1028"/>
      <c r="AP34" s="1028"/>
      <c r="AQ34" s="1028"/>
      <c r="AR34" s="1028"/>
      <c r="AS34" s="1028"/>
      <c r="AT34" s="1028"/>
      <c r="AU34" s="1028"/>
      <c r="AV34" s="1028"/>
      <c r="AW34" s="1028"/>
      <c r="AX34" s="1028"/>
      <c r="AY34" s="1028"/>
      <c r="AZ34" s="1099"/>
      <c r="BA34" s="1099"/>
      <c r="BB34" s="1099"/>
      <c r="BC34" s="1099"/>
      <c r="BD34" s="1099"/>
      <c r="BE34" s="1089"/>
      <c r="BF34" s="1089"/>
      <c r="BG34" s="1089"/>
      <c r="BH34" s="1089"/>
      <c r="BI34" s="1090"/>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94"/>
      <c r="C35" s="1095"/>
      <c r="D35" s="1095"/>
      <c r="E35" s="1095"/>
      <c r="F35" s="1095"/>
      <c r="G35" s="1095"/>
      <c r="H35" s="1095"/>
      <c r="I35" s="1095"/>
      <c r="J35" s="1095"/>
      <c r="K35" s="1095"/>
      <c r="L35" s="1095"/>
      <c r="M35" s="1095"/>
      <c r="N35" s="1095"/>
      <c r="O35" s="1095"/>
      <c r="P35" s="1096"/>
      <c r="Q35" s="1100"/>
      <c r="R35" s="1101"/>
      <c r="S35" s="1101"/>
      <c r="T35" s="1101"/>
      <c r="U35" s="1101"/>
      <c r="V35" s="1101"/>
      <c r="W35" s="1101"/>
      <c r="X35" s="1101"/>
      <c r="Y35" s="1101"/>
      <c r="Z35" s="1101"/>
      <c r="AA35" s="1101"/>
      <c r="AB35" s="1101"/>
      <c r="AC35" s="1101"/>
      <c r="AD35" s="1101"/>
      <c r="AE35" s="1102"/>
      <c r="AF35" s="1076"/>
      <c r="AG35" s="1077"/>
      <c r="AH35" s="1077"/>
      <c r="AI35" s="1077"/>
      <c r="AJ35" s="1078"/>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9"/>
      <c r="BF35" s="1089"/>
      <c r="BG35" s="1089"/>
      <c r="BH35" s="1089"/>
      <c r="BI35" s="1090"/>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94"/>
      <c r="C36" s="1095"/>
      <c r="D36" s="1095"/>
      <c r="E36" s="1095"/>
      <c r="F36" s="1095"/>
      <c r="G36" s="1095"/>
      <c r="H36" s="1095"/>
      <c r="I36" s="1095"/>
      <c r="J36" s="1095"/>
      <c r="K36" s="1095"/>
      <c r="L36" s="1095"/>
      <c r="M36" s="1095"/>
      <c r="N36" s="1095"/>
      <c r="O36" s="1095"/>
      <c r="P36" s="1096"/>
      <c r="Q36" s="1100"/>
      <c r="R36" s="1101"/>
      <c r="S36" s="1101"/>
      <c r="T36" s="1101"/>
      <c r="U36" s="1101"/>
      <c r="V36" s="1101"/>
      <c r="W36" s="1101"/>
      <c r="X36" s="1101"/>
      <c r="Y36" s="1101"/>
      <c r="Z36" s="1101"/>
      <c r="AA36" s="1101"/>
      <c r="AB36" s="1101"/>
      <c r="AC36" s="1101"/>
      <c r="AD36" s="1101"/>
      <c r="AE36" s="1102"/>
      <c r="AF36" s="1076"/>
      <c r="AG36" s="1077"/>
      <c r="AH36" s="1077"/>
      <c r="AI36" s="1077"/>
      <c r="AJ36" s="1078"/>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9"/>
      <c r="BF36" s="1089"/>
      <c r="BG36" s="1089"/>
      <c r="BH36" s="1089"/>
      <c r="BI36" s="1090"/>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94"/>
      <c r="C37" s="1095"/>
      <c r="D37" s="1095"/>
      <c r="E37" s="1095"/>
      <c r="F37" s="1095"/>
      <c r="G37" s="1095"/>
      <c r="H37" s="1095"/>
      <c r="I37" s="1095"/>
      <c r="J37" s="1095"/>
      <c r="K37" s="1095"/>
      <c r="L37" s="1095"/>
      <c r="M37" s="1095"/>
      <c r="N37" s="1095"/>
      <c r="O37" s="1095"/>
      <c r="P37" s="1096"/>
      <c r="Q37" s="1100"/>
      <c r="R37" s="1101"/>
      <c r="S37" s="1101"/>
      <c r="T37" s="1101"/>
      <c r="U37" s="1101"/>
      <c r="V37" s="1101"/>
      <c r="W37" s="1101"/>
      <c r="X37" s="1101"/>
      <c r="Y37" s="1101"/>
      <c r="Z37" s="1101"/>
      <c r="AA37" s="1101"/>
      <c r="AB37" s="1101"/>
      <c r="AC37" s="1101"/>
      <c r="AD37" s="1101"/>
      <c r="AE37" s="1102"/>
      <c r="AF37" s="1076"/>
      <c r="AG37" s="1077"/>
      <c r="AH37" s="1077"/>
      <c r="AI37" s="1077"/>
      <c r="AJ37" s="1078"/>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9"/>
      <c r="BF37" s="1089"/>
      <c r="BG37" s="1089"/>
      <c r="BH37" s="1089"/>
      <c r="BI37" s="1090"/>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94"/>
      <c r="C38" s="1095"/>
      <c r="D38" s="1095"/>
      <c r="E38" s="1095"/>
      <c r="F38" s="1095"/>
      <c r="G38" s="1095"/>
      <c r="H38" s="1095"/>
      <c r="I38" s="1095"/>
      <c r="J38" s="1095"/>
      <c r="K38" s="1095"/>
      <c r="L38" s="1095"/>
      <c r="M38" s="1095"/>
      <c r="N38" s="1095"/>
      <c r="O38" s="1095"/>
      <c r="P38" s="1096"/>
      <c r="Q38" s="1100"/>
      <c r="R38" s="1101"/>
      <c r="S38" s="1101"/>
      <c r="T38" s="1101"/>
      <c r="U38" s="1101"/>
      <c r="V38" s="1101"/>
      <c r="W38" s="1101"/>
      <c r="X38" s="1101"/>
      <c r="Y38" s="1101"/>
      <c r="Z38" s="1101"/>
      <c r="AA38" s="1101"/>
      <c r="AB38" s="1101"/>
      <c r="AC38" s="1101"/>
      <c r="AD38" s="1101"/>
      <c r="AE38" s="1102"/>
      <c r="AF38" s="1076"/>
      <c r="AG38" s="1077"/>
      <c r="AH38" s="1077"/>
      <c r="AI38" s="1077"/>
      <c r="AJ38" s="1078"/>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9"/>
      <c r="BF38" s="1089"/>
      <c r="BG38" s="1089"/>
      <c r="BH38" s="1089"/>
      <c r="BI38" s="1090"/>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9"/>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417</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402</v>
      </c>
      <c r="B63" s="1001" t="s">
        <v>418</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19</v>
      </c>
      <c r="AG63" s="1016"/>
      <c r="AH63" s="1016"/>
      <c r="AI63" s="1016"/>
      <c r="AJ63" s="1087"/>
      <c r="AK63" s="1088"/>
      <c r="AL63" s="1020"/>
      <c r="AM63" s="1020"/>
      <c r="AN63" s="1020"/>
      <c r="AO63" s="1020"/>
      <c r="AP63" s="1016"/>
      <c r="AQ63" s="1016"/>
      <c r="AR63" s="1016"/>
      <c r="AS63" s="1016"/>
      <c r="AT63" s="1016"/>
      <c r="AU63" s="1016"/>
      <c r="AV63" s="1016"/>
      <c r="AW63" s="1016"/>
      <c r="AX63" s="1016"/>
      <c r="AY63" s="1016"/>
      <c r="AZ63" s="1082"/>
      <c r="BA63" s="1082"/>
      <c r="BB63" s="1082"/>
      <c r="BC63" s="1082"/>
      <c r="BD63" s="1082"/>
      <c r="BE63" s="1017"/>
      <c r="BF63" s="1017"/>
      <c r="BG63" s="1017"/>
      <c r="BH63" s="1017"/>
      <c r="BI63" s="1018"/>
      <c r="BJ63" s="1083" t="s">
        <v>419</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420</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421</v>
      </c>
      <c r="B66" s="1053"/>
      <c r="C66" s="1053"/>
      <c r="D66" s="1053"/>
      <c r="E66" s="1053"/>
      <c r="F66" s="1053"/>
      <c r="G66" s="1053"/>
      <c r="H66" s="1053"/>
      <c r="I66" s="1053"/>
      <c r="J66" s="1053"/>
      <c r="K66" s="1053"/>
      <c r="L66" s="1053"/>
      <c r="M66" s="1053"/>
      <c r="N66" s="1053"/>
      <c r="O66" s="1053"/>
      <c r="P66" s="1054"/>
      <c r="Q66" s="1058" t="s">
        <v>422</v>
      </c>
      <c r="R66" s="1059"/>
      <c r="S66" s="1059"/>
      <c r="T66" s="1059"/>
      <c r="U66" s="1060"/>
      <c r="V66" s="1058" t="s">
        <v>423</v>
      </c>
      <c r="W66" s="1059"/>
      <c r="X66" s="1059"/>
      <c r="Y66" s="1059"/>
      <c r="Z66" s="1060"/>
      <c r="AA66" s="1058" t="s">
        <v>424</v>
      </c>
      <c r="AB66" s="1059"/>
      <c r="AC66" s="1059"/>
      <c r="AD66" s="1059"/>
      <c r="AE66" s="1060"/>
      <c r="AF66" s="1064" t="s">
        <v>425</v>
      </c>
      <c r="AG66" s="1065"/>
      <c r="AH66" s="1065"/>
      <c r="AI66" s="1065"/>
      <c r="AJ66" s="1066"/>
      <c r="AK66" s="1058" t="s">
        <v>426</v>
      </c>
      <c r="AL66" s="1053"/>
      <c r="AM66" s="1053"/>
      <c r="AN66" s="1053"/>
      <c r="AO66" s="1054"/>
      <c r="AP66" s="1058" t="s">
        <v>427</v>
      </c>
      <c r="AQ66" s="1059"/>
      <c r="AR66" s="1059"/>
      <c r="AS66" s="1059"/>
      <c r="AT66" s="1060"/>
      <c r="AU66" s="1058" t="s">
        <v>428</v>
      </c>
      <c r="AV66" s="1059"/>
      <c r="AW66" s="1059"/>
      <c r="AX66" s="1059"/>
      <c r="AY66" s="1060"/>
      <c r="AZ66" s="1058" t="s">
        <v>388</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604</v>
      </c>
      <c r="C68" s="1043"/>
      <c r="D68" s="1043"/>
      <c r="E68" s="1043"/>
      <c r="F68" s="1043"/>
      <c r="G68" s="1043"/>
      <c r="H68" s="1043"/>
      <c r="I68" s="1043"/>
      <c r="J68" s="1043"/>
      <c r="K68" s="1043"/>
      <c r="L68" s="1043"/>
      <c r="M68" s="1043"/>
      <c r="N68" s="1043"/>
      <c r="O68" s="1043"/>
      <c r="P68" s="1044"/>
      <c r="Q68" s="1045">
        <v>83</v>
      </c>
      <c r="R68" s="1039"/>
      <c r="S68" s="1039"/>
      <c r="T68" s="1039"/>
      <c r="U68" s="1039"/>
      <c r="V68" s="1039">
        <v>81</v>
      </c>
      <c r="W68" s="1039"/>
      <c r="X68" s="1039"/>
      <c r="Y68" s="1039"/>
      <c r="Z68" s="1039"/>
      <c r="AA68" s="1039">
        <v>2</v>
      </c>
      <c r="AB68" s="1039"/>
      <c r="AC68" s="1039"/>
      <c r="AD68" s="1039"/>
      <c r="AE68" s="1039"/>
      <c r="AF68" s="1039">
        <v>2</v>
      </c>
      <c r="AG68" s="1039"/>
      <c r="AH68" s="1039"/>
      <c r="AI68" s="1039"/>
      <c r="AJ68" s="1039"/>
      <c r="AK68" s="1039" t="s">
        <v>522</v>
      </c>
      <c r="AL68" s="1039"/>
      <c r="AM68" s="1039"/>
      <c r="AN68" s="1039"/>
      <c r="AO68" s="1039"/>
      <c r="AP68" s="1039" t="s">
        <v>522</v>
      </c>
      <c r="AQ68" s="1039"/>
      <c r="AR68" s="1039"/>
      <c r="AS68" s="1039"/>
      <c r="AT68" s="1039"/>
      <c r="AU68" s="1039" t="s">
        <v>621</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605</v>
      </c>
      <c r="C69" s="1032"/>
      <c r="D69" s="1032"/>
      <c r="E69" s="1032"/>
      <c r="F69" s="1032"/>
      <c r="G69" s="1032"/>
      <c r="H69" s="1032"/>
      <c r="I69" s="1032"/>
      <c r="J69" s="1032"/>
      <c r="K69" s="1032"/>
      <c r="L69" s="1032"/>
      <c r="M69" s="1032"/>
      <c r="N69" s="1032"/>
      <c r="O69" s="1032"/>
      <c r="P69" s="1033"/>
      <c r="Q69" s="1034">
        <v>10665</v>
      </c>
      <c r="R69" s="1028"/>
      <c r="S69" s="1028"/>
      <c r="T69" s="1028"/>
      <c r="U69" s="1028"/>
      <c r="V69" s="1028">
        <v>10638</v>
      </c>
      <c r="W69" s="1028"/>
      <c r="X69" s="1028"/>
      <c r="Y69" s="1028"/>
      <c r="Z69" s="1028"/>
      <c r="AA69" s="1028">
        <v>27</v>
      </c>
      <c r="AB69" s="1028"/>
      <c r="AC69" s="1028"/>
      <c r="AD69" s="1028"/>
      <c r="AE69" s="1028"/>
      <c r="AF69" s="1028">
        <v>27</v>
      </c>
      <c r="AG69" s="1028"/>
      <c r="AH69" s="1028"/>
      <c r="AI69" s="1028"/>
      <c r="AJ69" s="1028"/>
      <c r="AK69" s="1028" t="s">
        <v>522</v>
      </c>
      <c r="AL69" s="1028"/>
      <c r="AM69" s="1028"/>
      <c r="AN69" s="1028"/>
      <c r="AO69" s="1028"/>
      <c r="AP69" s="1028" t="s">
        <v>522</v>
      </c>
      <c r="AQ69" s="1028"/>
      <c r="AR69" s="1028"/>
      <c r="AS69" s="1028"/>
      <c r="AT69" s="1028"/>
      <c r="AU69" s="1028" t="s">
        <v>621</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606</v>
      </c>
      <c r="C70" s="1032"/>
      <c r="D70" s="1032"/>
      <c r="E70" s="1032"/>
      <c r="F70" s="1032"/>
      <c r="G70" s="1032"/>
      <c r="H70" s="1032"/>
      <c r="I70" s="1032"/>
      <c r="J70" s="1032"/>
      <c r="K70" s="1032"/>
      <c r="L70" s="1032"/>
      <c r="M70" s="1032"/>
      <c r="N70" s="1032"/>
      <c r="O70" s="1032"/>
      <c r="P70" s="1033"/>
      <c r="Q70" s="1034">
        <v>60</v>
      </c>
      <c r="R70" s="1028"/>
      <c r="S70" s="1028"/>
      <c r="T70" s="1028"/>
      <c r="U70" s="1028"/>
      <c r="V70" s="1028">
        <v>60</v>
      </c>
      <c r="W70" s="1028"/>
      <c r="X70" s="1028"/>
      <c r="Y70" s="1028"/>
      <c r="Z70" s="1028"/>
      <c r="AA70" s="1028" t="s">
        <v>522</v>
      </c>
      <c r="AB70" s="1028"/>
      <c r="AC70" s="1028"/>
      <c r="AD70" s="1028"/>
      <c r="AE70" s="1028"/>
      <c r="AF70" s="1028" t="s">
        <v>522</v>
      </c>
      <c r="AG70" s="1028"/>
      <c r="AH70" s="1028"/>
      <c r="AI70" s="1028"/>
      <c r="AJ70" s="1028"/>
      <c r="AK70" s="1028" t="s">
        <v>522</v>
      </c>
      <c r="AL70" s="1028"/>
      <c r="AM70" s="1028"/>
      <c r="AN70" s="1028"/>
      <c r="AO70" s="1028"/>
      <c r="AP70" s="1028" t="s">
        <v>522</v>
      </c>
      <c r="AQ70" s="1028"/>
      <c r="AR70" s="1028"/>
      <c r="AS70" s="1028"/>
      <c r="AT70" s="1028"/>
      <c r="AU70" s="1028" t="s">
        <v>621</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607</v>
      </c>
      <c r="C71" s="1032"/>
      <c r="D71" s="1032"/>
      <c r="E71" s="1032"/>
      <c r="F71" s="1032"/>
      <c r="G71" s="1032"/>
      <c r="H71" s="1032"/>
      <c r="I71" s="1032"/>
      <c r="J71" s="1032"/>
      <c r="K71" s="1032"/>
      <c r="L71" s="1032"/>
      <c r="M71" s="1032"/>
      <c r="N71" s="1032"/>
      <c r="O71" s="1032"/>
      <c r="P71" s="1033"/>
      <c r="Q71" s="1034">
        <v>198</v>
      </c>
      <c r="R71" s="1028"/>
      <c r="S71" s="1028"/>
      <c r="T71" s="1028"/>
      <c r="U71" s="1028"/>
      <c r="V71" s="1028">
        <v>188</v>
      </c>
      <c r="W71" s="1028"/>
      <c r="X71" s="1028"/>
      <c r="Y71" s="1028"/>
      <c r="Z71" s="1028"/>
      <c r="AA71" s="1028">
        <v>10</v>
      </c>
      <c r="AB71" s="1028"/>
      <c r="AC71" s="1028"/>
      <c r="AD71" s="1028"/>
      <c r="AE71" s="1028"/>
      <c r="AF71" s="1028">
        <v>10</v>
      </c>
      <c r="AG71" s="1028"/>
      <c r="AH71" s="1028"/>
      <c r="AI71" s="1028"/>
      <c r="AJ71" s="1028"/>
      <c r="AK71" s="1028" t="s">
        <v>522</v>
      </c>
      <c r="AL71" s="1028"/>
      <c r="AM71" s="1028"/>
      <c r="AN71" s="1028"/>
      <c r="AO71" s="1028"/>
      <c r="AP71" s="1028" t="s">
        <v>522</v>
      </c>
      <c r="AQ71" s="1028"/>
      <c r="AR71" s="1028"/>
      <c r="AS71" s="1028"/>
      <c r="AT71" s="1028"/>
      <c r="AU71" s="1028" t="s">
        <v>621</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608</v>
      </c>
      <c r="C72" s="1032"/>
      <c r="D72" s="1032"/>
      <c r="E72" s="1032"/>
      <c r="F72" s="1032"/>
      <c r="G72" s="1032"/>
      <c r="H72" s="1032"/>
      <c r="I72" s="1032"/>
      <c r="J72" s="1032"/>
      <c r="K72" s="1032"/>
      <c r="L72" s="1032"/>
      <c r="M72" s="1032"/>
      <c r="N72" s="1032"/>
      <c r="O72" s="1032"/>
      <c r="P72" s="1033"/>
      <c r="Q72" s="1034">
        <v>2512</v>
      </c>
      <c r="R72" s="1028"/>
      <c r="S72" s="1028"/>
      <c r="T72" s="1028"/>
      <c r="U72" s="1028"/>
      <c r="V72" s="1028">
        <v>2491</v>
      </c>
      <c r="W72" s="1028"/>
      <c r="X72" s="1028"/>
      <c r="Y72" s="1028"/>
      <c r="Z72" s="1028"/>
      <c r="AA72" s="1028">
        <v>21</v>
      </c>
      <c r="AB72" s="1028"/>
      <c r="AC72" s="1028"/>
      <c r="AD72" s="1028"/>
      <c r="AE72" s="1028"/>
      <c r="AF72" s="1028">
        <v>18</v>
      </c>
      <c r="AG72" s="1028"/>
      <c r="AH72" s="1028"/>
      <c r="AI72" s="1028"/>
      <c r="AJ72" s="1028"/>
      <c r="AK72" s="1028">
        <v>49</v>
      </c>
      <c r="AL72" s="1028"/>
      <c r="AM72" s="1028"/>
      <c r="AN72" s="1028"/>
      <c r="AO72" s="1028"/>
      <c r="AP72" s="1028">
        <v>1831</v>
      </c>
      <c r="AQ72" s="1028"/>
      <c r="AR72" s="1028"/>
      <c r="AS72" s="1028"/>
      <c r="AT72" s="1028"/>
      <c r="AU72" s="1028">
        <v>216</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t="s">
        <v>609</v>
      </c>
      <c r="C73" s="1032"/>
      <c r="D73" s="1032"/>
      <c r="E73" s="1032"/>
      <c r="F73" s="1032"/>
      <c r="G73" s="1032"/>
      <c r="H73" s="1032"/>
      <c r="I73" s="1032"/>
      <c r="J73" s="1032"/>
      <c r="K73" s="1032"/>
      <c r="L73" s="1032"/>
      <c r="M73" s="1032"/>
      <c r="N73" s="1032"/>
      <c r="O73" s="1032"/>
      <c r="P73" s="1033"/>
      <c r="Q73" s="1034">
        <v>709</v>
      </c>
      <c r="R73" s="1028"/>
      <c r="S73" s="1028"/>
      <c r="T73" s="1028"/>
      <c r="U73" s="1028"/>
      <c r="V73" s="1028">
        <v>653</v>
      </c>
      <c r="W73" s="1028"/>
      <c r="X73" s="1028"/>
      <c r="Y73" s="1028"/>
      <c r="Z73" s="1028"/>
      <c r="AA73" s="1028">
        <v>57</v>
      </c>
      <c r="AB73" s="1028"/>
      <c r="AC73" s="1028"/>
      <c r="AD73" s="1028"/>
      <c r="AE73" s="1028"/>
      <c r="AF73" s="1028">
        <v>40</v>
      </c>
      <c r="AG73" s="1028"/>
      <c r="AH73" s="1028"/>
      <c r="AI73" s="1028"/>
      <c r="AJ73" s="1028"/>
      <c r="AK73" s="1028">
        <v>250</v>
      </c>
      <c r="AL73" s="1028"/>
      <c r="AM73" s="1028"/>
      <c r="AN73" s="1028"/>
      <c r="AO73" s="1028"/>
      <c r="AP73" s="1028" t="s">
        <v>522</v>
      </c>
      <c r="AQ73" s="1028"/>
      <c r="AR73" s="1028"/>
      <c r="AS73" s="1028"/>
      <c r="AT73" s="1028"/>
      <c r="AU73" s="1028" t="s">
        <v>621</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t="s">
        <v>610</v>
      </c>
      <c r="C74" s="1032"/>
      <c r="D74" s="1032"/>
      <c r="E74" s="1032"/>
      <c r="F74" s="1032"/>
      <c r="G74" s="1032"/>
      <c r="H74" s="1032"/>
      <c r="I74" s="1032"/>
      <c r="J74" s="1032"/>
      <c r="K74" s="1032"/>
      <c r="L74" s="1032"/>
      <c r="M74" s="1032"/>
      <c r="N74" s="1032"/>
      <c r="O74" s="1032"/>
      <c r="P74" s="1033"/>
      <c r="Q74" s="1034">
        <v>150</v>
      </c>
      <c r="R74" s="1028"/>
      <c r="S74" s="1028"/>
      <c r="T74" s="1028"/>
      <c r="U74" s="1028"/>
      <c r="V74" s="1028">
        <v>144</v>
      </c>
      <c r="W74" s="1028"/>
      <c r="X74" s="1028"/>
      <c r="Y74" s="1028"/>
      <c r="Z74" s="1028"/>
      <c r="AA74" s="1028">
        <v>6</v>
      </c>
      <c r="AB74" s="1028"/>
      <c r="AC74" s="1028"/>
      <c r="AD74" s="1028"/>
      <c r="AE74" s="1028"/>
      <c r="AF74" s="1028">
        <v>6</v>
      </c>
      <c r="AG74" s="1028"/>
      <c r="AH74" s="1028"/>
      <c r="AI74" s="1028"/>
      <c r="AJ74" s="1028"/>
      <c r="AK74" s="1028" t="s">
        <v>522</v>
      </c>
      <c r="AL74" s="1028"/>
      <c r="AM74" s="1028"/>
      <c r="AN74" s="1028"/>
      <c r="AO74" s="1028"/>
      <c r="AP74" s="1028" t="s">
        <v>522</v>
      </c>
      <c r="AQ74" s="1028"/>
      <c r="AR74" s="1028"/>
      <c r="AS74" s="1028"/>
      <c r="AT74" s="1028"/>
      <c r="AU74" s="1028" t="s">
        <v>621</v>
      </c>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t="s">
        <v>611</v>
      </c>
      <c r="C75" s="1032"/>
      <c r="D75" s="1032"/>
      <c r="E75" s="1032"/>
      <c r="F75" s="1032"/>
      <c r="G75" s="1032"/>
      <c r="H75" s="1032"/>
      <c r="I75" s="1032"/>
      <c r="J75" s="1032"/>
      <c r="K75" s="1032"/>
      <c r="L75" s="1032"/>
      <c r="M75" s="1032"/>
      <c r="N75" s="1032"/>
      <c r="O75" s="1032"/>
      <c r="P75" s="1033"/>
      <c r="Q75" s="1035">
        <v>236</v>
      </c>
      <c r="R75" s="1036"/>
      <c r="S75" s="1036"/>
      <c r="T75" s="1036"/>
      <c r="U75" s="1037"/>
      <c r="V75" s="1038">
        <v>228</v>
      </c>
      <c r="W75" s="1036"/>
      <c r="X75" s="1036"/>
      <c r="Y75" s="1036"/>
      <c r="Z75" s="1037"/>
      <c r="AA75" s="1038">
        <v>8</v>
      </c>
      <c r="AB75" s="1036"/>
      <c r="AC75" s="1036"/>
      <c r="AD75" s="1036"/>
      <c r="AE75" s="1037"/>
      <c r="AF75" s="1038">
        <v>8</v>
      </c>
      <c r="AG75" s="1036"/>
      <c r="AH75" s="1036"/>
      <c r="AI75" s="1036"/>
      <c r="AJ75" s="1037"/>
      <c r="AK75" s="1038">
        <v>45</v>
      </c>
      <c r="AL75" s="1036"/>
      <c r="AM75" s="1036"/>
      <c r="AN75" s="1036"/>
      <c r="AO75" s="1037"/>
      <c r="AP75" s="1038" t="s">
        <v>522</v>
      </c>
      <c r="AQ75" s="1036"/>
      <c r="AR75" s="1036"/>
      <c r="AS75" s="1036"/>
      <c r="AT75" s="1037"/>
      <c r="AU75" s="1038" t="s">
        <v>621</v>
      </c>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t="s">
        <v>612</v>
      </c>
      <c r="C76" s="1032"/>
      <c r="D76" s="1032"/>
      <c r="E76" s="1032"/>
      <c r="F76" s="1032"/>
      <c r="G76" s="1032"/>
      <c r="H76" s="1032"/>
      <c r="I76" s="1032"/>
      <c r="J76" s="1032"/>
      <c r="K76" s="1032"/>
      <c r="L76" s="1032"/>
      <c r="M76" s="1032"/>
      <c r="N76" s="1032"/>
      <c r="O76" s="1032"/>
      <c r="P76" s="1033"/>
      <c r="Q76" s="1035">
        <v>65</v>
      </c>
      <c r="R76" s="1036"/>
      <c r="S76" s="1036"/>
      <c r="T76" s="1036"/>
      <c r="U76" s="1037"/>
      <c r="V76" s="1038">
        <v>65</v>
      </c>
      <c r="W76" s="1036"/>
      <c r="X76" s="1036"/>
      <c r="Y76" s="1036"/>
      <c r="Z76" s="1037"/>
      <c r="AA76" s="1038" t="s">
        <v>522</v>
      </c>
      <c r="AB76" s="1036"/>
      <c r="AC76" s="1036"/>
      <c r="AD76" s="1036"/>
      <c r="AE76" s="1037"/>
      <c r="AF76" s="1038" t="s">
        <v>522</v>
      </c>
      <c r="AG76" s="1036"/>
      <c r="AH76" s="1036"/>
      <c r="AI76" s="1036"/>
      <c r="AJ76" s="1037"/>
      <c r="AK76" s="1038" t="s">
        <v>522</v>
      </c>
      <c r="AL76" s="1036"/>
      <c r="AM76" s="1036"/>
      <c r="AN76" s="1036"/>
      <c r="AO76" s="1037"/>
      <c r="AP76" s="1038" t="s">
        <v>522</v>
      </c>
      <c r="AQ76" s="1036"/>
      <c r="AR76" s="1036"/>
      <c r="AS76" s="1036"/>
      <c r="AT76" s="1037"/>
      <c r="AU76" s="1038" t="s">
        <v>621</v>
      </c>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t="s">
        <v>613</v>
      </c>
      <c r="C77" s="1032"/>
      <c r="D77" s="1032"/>
      <c r="E77" s="1032"/>
      <c r="F77" s="1032"/>
      <c r="G77" s="1032"/>
      <c r="H77" s="1032"/>
      <c r="I77" s="1032"/>
      <c r="J77" s="1032"/>
      <c r="K77" s="1032"/>
      <c r="L77" s="1032"/>
      <c r="M77" s="1032"/>
      <c r="N77" s="1032"/>
      <c r="O77" s="1032"/>
      <c r="P77" s="1033"/>
      <c r="Q77" s="1035">
        <v>745</v>
      </c>
      <c r="R77" s="1036"/>
      <c r="S77" s="1036"/>
      <c r="T77" s="1036"/>
      <c r="U77" s="1037"/>
      <c r="V77" s="1038">
        <v>721</v>
      </c>
      <c r="W77" s="1036"/>
      <c r="X77" s="1036"/>
      <c r="Y77" s="1036"/>
      <c r="Z77" s="1037"/>
      <c r="AA77" s="1038">
        <v>25</v>
      </c>
      <c r="AB77" s="1036"/>
      <c r="AC77" s="1036"/>
      <c r="AD77" s="1036"/>
      <c r="AE77" s="1037"/>
      <c r="AF77" s="1038">
        <v>25</v>
      </c>
      <c r="AG77" s="1036"/>
      <c r="AH77" s="1036"/>
      <c r="AI77" s="1036"/>
      <c r="AJ77" s="1037"/>
      <c r="AK77" s="1038" t="s">
        <v>522</v>
      </c>
      <c r="AL77" s="1036"/>
      <c r="AM77" s="1036"/>
      <c r="AN77" s="1036"/>
      <c r="AO77" s="1037"/>
      <c r="AP77" s="1038">
        <v>244</v>
      </c>
      <c r="AQ77" s="1036"/>
      <c r="AR77" s="1036"/>
      <c r="AS77" s="1036"/>
      <c r="AT77" s="1037"/>
      <c r="AU77" s="1038">
        <v>69</v>
      </c>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t="s">
        <v>614</v>
      </c>
      <c r="C78" s="1032"/>
      <c r="D78" s="1032"/>
      <c r="E78" s="1032"/>
      <c r="F78" s="1032"/>
      <c r="G78" s="1032"/>
      <c r="H78" s="1032"/>
      <c r="I78" s="1032"/>
      <c r="J78" s="1032"/>
      <c r="K78" s="1032"/>
      <c r="L78" s="1032"/>
      <c r="M78" s="1032"/>
      <c r="N78" s="1032"/>
      <c r="O78" s="1032"/>
      <c r="P78" s="1033"/>
      <c r="Q78" s="1034">
        <v>1891</v>
      </c>
      <c r="R78" s="1028"/>
      <c r="S78" s="1028"/>
      <c r="T78" s="1028"/>
      <c r="U78" s="1028"/>
      <c r="V78" s="1028">
        <v>1844</v>
      </c>
      <c r="W78" s="1028"/>
      <c r="X78" s="1028"/>
      <c r="Y78" s="1028"/>
      <c r="Z78" s="1028"/>
      <c r="AA78" s="1028">
        <v>47</v>
      </c>
      <c r="AB78" s="1028"/>
      <c r="AC78" s="1028"/>
      <c r="AD78" s="1028"/>
      <c r="AE78" s="1028"/>
      <c r="AF78" s="1028">
        <v>47</v>
      </c>
      <c r="AG78" s="1028"/>
      <c r="AH78" s="1028"/>
      <c r="AI78" s="1028"/>
      <c r="AJ78" s="1028"/>
      <c r="AK78" s="1028" t="s">
        <v>522</v>
      </c>
      <c r="AL78" s="1028"/>
      <c r="AM78" s="1028"/>
      <c r="AN78" s="1028"/>
      <c r="AO78" s="1028"/>
      <c r="AP78" s="1028" t="s">
        <v>522</v>
      </c>
      <c r="AQ78" s="1028"/>
      <c r="AR78" s="1028"/>
      <c r="AS78" s="1028"/>
      <c r="AT78" s="1028"/>
      <c r="AU78" s="1028" t="s">
        <v>621</v>
      </c>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t="s">
        <v>615</v>
      </c>
      <c r="C79" s="1032"/>
      <c r="D79" s="1032"/>
      <c r="E79" s="1032"/>
      <c r="F79" s="1032"/>
      <c r="G79" s="1032"/>
      <c r="H79" s="1032"/>
      <c r="I79" s="1032"/>
      <c r="J79" s="1032"/>
      <c r="K79" s="1032"/>
      <c r="L79" s="1032"/>
      <c r="M79" s="1032"/>
      <c r="N79" s="1032"/>
      <c r="O79" s="1032"/>
      <c r="P79" s="1033"/>
      <c r="Q79" s="1034">
        <v>70477</v>
      </c>
      <c r="R79" s="1028"/>
      <c r="S79" s="1028"/>
      <c r="T79" s="1028"/>
      <c r="U79" s="1028"/>
      <c r="V79" s="1028">
        <v>68238</v>
      </c>
      <c r="W79" s="1028"/>
      <c r="X79" s="1028"/>
      <c r="Y79" s="1028"/>
      <c r="Z79" s="1028"/>
      <c r="AA79" s="1028">
        <v>2239</v>
      </c>
      <c r="AB79" s="1028"/>
      <c r="AC79" s="1028"/>
      <c r="AD79" s="1028"/>
      <c r="AE79" s="1028"/>
      <c r="AF79" s="1028">
        <v>2239</v>
      </c>
      <c r="AG79" s="1028"/>
      <c r="AH79" s="1028"/>
      <c r="AI79" s="1028"/>
      <c r="AJ79" s="1028"/>
      <c r="AK79" s="1028">
        <v>1112</v>
      </c>
      <c r="AL79" s="1028"/>
      <c r="AM79" s="1028"/>
      <c r="AN79" s="1028"/>
      <c r="AO79" s="1028"/>
      <c r="AP79" s="1028" t="s">
        <v>522</v>
      </c>
      <c r="AQ79" s="1028"/>
      <c r="AR79" s="1028"/>
      <c r="AS79" s="1028"/>
      <c r="AT79" s="1028"/>
      <c r="AU79" s="1028" t="s">
        <v>621</v>
      </c>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t="s">
        <v>616</v>
      </c>
      <c r="C80" s="1032"/>
      <c r="D80" s="1032"/>
      <c r="E80" s="1032"/>
      <c r="F80" s="1032"/>
      <c r="G80" s="1032"/>
      <c r="H80" s="1032"/>
      <c r="I80" s="1032"/>
      <c r="J80" s="1032"/>
      <c r="K80" s="1032"/>
      <c r="L80" s="1032"/>
      <c r="M80" s="1032"/>
      <c r="N80" s="1032"/>
      <c r="O80" s="1032"/>
      <c r="P80" s="1033"/>
      <c r="Q80" s="1034">
        <v>168</v>
      </c>
      <c r="R80" s="1028"/>
      <c r="S80" s="1028"/>
      <c r="T80" s="1028"/>
      <c r="U80" s="1028"/>
      <c r="V80" s="1028">
        <v>146</v>
      </c>
      <c r="W80" s="1028"/>
      <c r="X80" s="1028"/>
      <c r="Y80" s="1028"/>
      <c r="Z80" s="1028"/>
      <c r="AA80" s="1028">
        <v>21</v>
      </c>
      <c r="AB80" s="1028"/>
      <c r="AC80" s="1028"/>
      <c r="AD80" s="1028"/>
      <c r="AE80" s="1028"/>
      <c r="AF80" s="1028">
        <v>21</v>
      </c>
      <c r="AG80" s="1028"/>
      <c r="AH80" s="1028"/>
      <c r="AI80" s="1028"/>
      <c r="AJ80" s="1028"/>
      <c r="AK80" s="1028" t="s">
        <v>522</v>
      </c>
      <c r="AL80" s="1028"/>
      <c r="AM80" s="1028"/>
      <c r="AN80" s="1028"/>
      <c r="AO80" s="1028"/>
      <c r="AP80" s="1028" t="s">
        <v>522</v>
      </c>
      <c r="AQ80" s="1028"/>
      <c r="AR80" s="1028"/>
      <c r="AS80" s="1028"/>
      <c r="AT80" s="1028"/>
      <c r="AU80" s="1028" t="s">
        <v>621</v>
      </c>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t="s">
        <v>617</v>
      </c>
      <c r="C81" s="1032"/>
      <c r="D81" s="1032"/>
      <c r="E81" s="1032"/>
      <c r="F81" s="1032"/>
      <c r="G81" s="1032"/>
      <c r="H81" s="1032"/>
      <c r="I81" s="1032"/>
      <c r="J81" s="1032"/>
      <c r="K81" s="1032"/>
      <c r="L81" s="1032"/>
      <c r="M81" s="1032"/>
      <c r="N81" s="1032"/>
      <c r="O81" s="1032"/>
      <c r="P81" s="1033"/>
      <c r="Q81" s="1034">
        <v>772932</v>
      </c>
      <c r="R81" s="1028"/>
      <c r="S81" s="1028"/>
      <c r="T81" s="1028"/>
      <c r="U81" s="1028"/>
      <c r="V81" s="1028">
        <v>740589</v>
      </c>
      <c r="W81" s="1028"/>
      <c r="X81" s="1028"/>
      <c r="Y81" s="1028"/>
      <c r="Z81" s="1028"/>
      <c r="AA81" s="1028">
        <v>32343</v>
      </c>
      <c r="AB81" s="1028"/>
      <c r="AC81" s="1028"/>
      <c r="AD81" s="1028"/>
      <c r="AE81" s="1028"/>
      <c r="AF81" s="1028">
        <v>32343</v>
      </c>
      <c r="AG81" s="1028"/>
      <c r="AH81" s="1028"/>
      <c r="AI81" s="1028"/>
      <c r="AJ81" s="1028"/>
      <c r="AK81" s="1028">
        <v>691</v>
      </c>
      <c r="AL81" s="1028"/>
      <c r="AM81" s="1028"/>
      <c r="AN81" s="1028"/>
      <c r="AO81" s="1028"/>
      <c r="AP81" s="1028" t="s">
        <v>522</v>
      </c>
      <c r="AQ81" s="1028"/>
      <c r="AR81" s="1028"/>
      <c r="AS81" s="1028"/>
      <c r="AT81" s="1028"/>
      <c r="AU81" s="1028" t="s">
        <v>621</v>
      </c>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t="s">
        <v>618</v>
      </c>
      <c r="C82" s="1032"/>
      <c r="D82" s="1032"/>
      <c r="E82" s="1032"/>
      <c r="F82" s="1032"/>
      <c r="G82" s="1032"/>
      <c r="H82" s="1032"/>
      <c r="I82" s="1032"/>
      <c r="J82" s="1032"/>
      <c r="K82" s="1032"/>
      <c r="L82" s="1032"/>
      <c r="M82" s="1032"/>
      <c r="N82" s="1032"/>
      <c r="O82" s="1032"/>
      <c r="P82" s="1033"/>
      <c r="Q82" s="1034">
        <v>2141</v>
      </c>
      <c r="R82" s="1028"/>
      <c r="S82" s="1028"/>
      <c r="T82" s="1028"/>
      <c r="U82" s="1028"/>
      <c r="V82" s="1028">
        <v>2067</v>
      </c>
      <c r="W82" s="1028"/>
      <c r="X82" s="1028"/>
      <c r="Y82" s="1028"/>
      <c r="Z82" s="1028"/>
      <c r="AA82" s="1028">
        <v>30</v>
      </c>
      <c r="AB82" s="1028"/>
      <c r="AC82" s="1028"/>
      <c r="AD82" s="1028"/>
      <c r="AE82" s="1028"/>
      <c r="AF82" s="1028">
        <v>3572</v>
      </c>
      <c r="AG82" s="1028"/>
      <c r="AH82" s="1028"/>
      <c r="AI82" s="1028"/>
      <c r="AJ82" s="1028"/>
      <c r="AK82" s="1028" t="s">
        <v>619</v>
      </c>
      <c r="AL82" s="1028"/>
      <c r="AM82" s="1028"/>
      <c r="AN82" s="1028"/>
      <c r="AO82" s="1028"/>
      <c r="AP82" s="1028">
        <v>5809</v>
      </c>
      <c r="AQ82" s="1028"/>
      <c r="AR82" s="1028"/>
      <c r="AS82" s="1028"/>
      <c r="AT82" s="1028"/>
      <c r="AU82" s="1028" t="s">
        <v>621</v>
      </c>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402</v>
      </c>
      <c r="B88" s="1001" t="s">
        <v>429</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38359</v>
      </c>
      <c r="AG88" s="1016"/>
      <c r="AH88" s="1016"/>
      <c r="AI88" s="1016"/>
      <c r="AJ88" s="1016"/>
      <c r="AK88" s="1020"/>
      <c r="AL88" s="1020"/>
      <c r="AM88" s="1020"/>
      <c r="AN88" s="1020"/>
      <c r="AO88" s="1020"/>
      <c r="AP88" s="1016">
        <v>7885</v>
      </c>
      <c r="AQ88" s="1016"/>
      <c r="AR88" s="1016"/>
      <c r="AS88" s="1016"/>
      <c r="AT88" s="1016"/>
      <c r="AU88" s="1016">
        <v>285</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402</v>
      </c>
      <c r="BR102" s="1001" t="s">
        <v>430</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v>77</v>
      </c>
      <c r="CS102" s="1008"/>
      <c r="CT102" s="1008"/>
      <c r="CU102" s="1008"/>
      <c r="CV102" s="1009"/>
      <c r="CW102" s="1007">
        <v>68</v>
      </c>
      <c r="CX102" s="1008"/>
      <c r="CY102" s="1008"/>
      <c r="CZ102" s="1008"/>
      <c r="DA102" s="1009"/>
      <c r="DB102" s="1007">
        <v>101</v>
      </c>
      <c r="DC102" s="1008"/>
      <c r="DD102" s="1008"/>
      <c r="DE102" s="1008"/>
      <c r="DF102" s="1009"/>
      <c r="DG102" s="1007"/>
      <c r="DH102" s="1008"/>
      <c r="DI102" s="1008"/>
      <c r="DJ102" s="1008"/>
      <c r="DK102" s="1009"/>
      <c r="DL102" s="1007"/>
      <c r="DM102" s="1008"/>
      <c r="DN102" s="1008"/>
      <c r="DO102" s="1008"/>
      <c r="DP102" s="1009"/>
      <c r="DQ102" s="1007"/>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431</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432</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433</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434</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435</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436</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437</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438</v>
      </c>
      <c r="AB109" s="951"/>
      <c r="AC109" s="951"/>
      <c r="AD109" s="951"/>
      <c r="AE109" s="952"/>
      <c r="AF109" s="953" t="s">
        <v>439</v>
      </c>
      <c r="AG109" s="951"/>
      <c r="AH109" s="951"/>
      <c r="AI109" s="951"/>
      <c r="AJ109" s="952"/>
      <c r="AK109" s="953" t="s">
        <v>316</v>
      </c>
      <c r="AL109" s="951"/>
      <c r="AM109" s="951"/>
      <c r="AN109" s="951"/>
      <c r="AO109" s="952"/>
      <c r="AP109" s="953" t="s">
        <v>440</v>
      </c>
      <c r="AQ109" s="951"/>
      <c r="AR109" s="951"/>
      <c r="AS109" s="951"/>
      <c r="AT109" s="982"/>
      <c r="AU109" s="950" t="s">
        <v>437</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438</v>
      </c>
      <c r="BR109" s="951"/>
      <c r="BS109" s="951"/>
      <c r="BT109" s="951"/>
      <c r="BU109" s="952"/>
      <c r="BV109" s="953" t="s">
        <v>439</v>
      </c>
      <c r="BW109" s="951"/>
      <c r="BX109" s="951"/>
      <c r="BY109" s="951"/>
      <c r="BZ109" s="952"/>
      <c r="CA109" s="953" t="s">
        <v>316</v>
      </c>
      <c r="CB109" s="951"/>
      <c r="CC109" s="951"/>
      <c r="CD109" s="951"/>
      <c r="CE109" s="952"/>
      <c r="CF109" s="989" t="s">
        <v>440</v>
      </c>
      <c r="CG109" s="989"/>
      <c r="CH109" s="989"/>
      <c r="CI109" s="989"/>
      <c r="CJ109" s="989"/>
      <c r="CK109" s="953" t="s">
        <v>441</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438</v>
      </c>
      <c r="DH109" s="951"/>
      <c r="DI109" s="951"/>
      <c r="DJ109" s="951"/>
      <c r="DK109" s="952"/>
      <c r="DL109" s="953" t="s">
        <v>439</v>
      </c>
      <c r="DM109" s="951"/>
      <c r="DN109" s="951"/>
      <c r="DO109" s="951"/>
      <c r="DP109" s="952"/>
      <c r="DQ109" s="953" t="s">
        <v>316</v>
      </c>
      <c r="DR109" s="951"/>
      <c r="DS109" s="951"/>
      <c r="DT109" s="951"/>
      <c r="DU109" s="952"/>
      <c r="DV109" s="953" t="s">
        <v>440</v>
      </c>
      <c r="DW109" s="951"/>
      <c r="DX109" s="951"/>
      <c r="DY109" s="951"/>
      <c r="DZ109" s="982"/>
    </row>
    <row r="110" spans="1:131" s="248" customFormat="1" ht="26.25" customHeight="1" x14ac:dyDescent="0.15">
      <c r="A110" s="853" t="s">
        <v>442</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1358951</v>
      </c>
      <c r="AB110" s="944"/>
      <c r="AC110" s="944"/>
      <c r="AD110" s="944"/>
      <c r="AE110" s="945"/>
      <c r="AF110" s="946">
        <v>1460758</v>
      </c>
      <c r="AG110" s="944"/>
      <c r="AH110" s="944"/>
      <c r="AI110" s="944"/>
      <c r="AJ110" s="945"/>
      <c r="AK110" s="946">
        <v>1408030</v>
      </c>
      <c r="AL110" s="944"/>
      <c r="AM110" s="944"/>
      <c r="AN110" s="944"/>
      <c r="AO110" s="945"/>
      <c r="AP110" s="947">
        <v>34.6</v>
      </c>
      <c r="AQ110" s="948"/>
      <c r="AR110" s="948"/>
      <c r="AS110" s="948"/>
      <c r="AT110" s="949"/>
      <c r="AU110" s="983" t="s">
        <v>73</v>
      </c>
      <c r="AV110" s="984"/>
      <c r="AW110" s="984"/>
      <c r="AX110" s="984"/>
      <c r="AY110" s="984"/>
      <c r="AZ110" s="909" t="s">
        <v>443</v>
      </c>
      <c r="BA110" s="854"/>
      <c r="BB110" s="854"/>
      <c r="BC110" s="854"/>
      <c r="BD110" s="854"/>
      <c r="BE110" s="854"/>
      <c r="BF110" s="854"/>
      <c r="BG110" s="854"/>
      <c r="BH110" s="854"/>
      <c r="BI110" s="854"/>
      <c r="BJ110" s="854"/>
      <c r="BK110" s="854"/>
      <c r="BL110" s="854"/>
      <c r="BM110" s="854"/>
      <c r="BN110" s="854"/>
      <c r="BO110" s="854"/>
      <c r="BP110" s="855"/>
      <c r="BQ110" s="910">
        <v>13604505</v>
      </c>
      <c r="BR110" s="891"/>
      <c r="BS110" s="891"/>
      <c r="BT110" s="891"/>
      <c r="BU110" s="891"/>
      <c r="BV110" s="891">
        <v>14472646</v>
      </c>
      <c r="BW110" s="891"/>
      <c r="BX110" s="891"/>
      <c r="BY110" s="891"/>
      <c r="BZ110" s="891"/>
      <c r="CA110" s="891">
        <v>14124960</v>
      </c>
      <c r="CB110" s="891"/>
      <c r="CC110" s="891"/>
      <c r="CD110" s="891"/>
      <c r="CE110" s="891"/>
      <c r="CF110" s="915">
        <v>346.7</v>
      </c>
      <c r="CG110" s="916"/>
      <c r="CH110" s="916"/>
      <c r="CI110" s="916"/>
      <c r="CJ110" s="916"/>
      <c r="CK110" s="979" t="s">
        <v>444</v>
      </c>
      <c r="CL110" s="865"/>
      <c r="CM110" s="940" t="s">
        <v>445</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419</v>
      </c>
      <c r="DH110" s="891"/>
      <c r="DI110" s="891"/>
      <c r="DJ110" s="891"/>
      <c r="DK110" s="891"/>
      <c r="DL110" s="891" t="s">
        <v>446</v>
      </c>
      <c r="DM110" s="891"/>
      <c r="DN110" s="891"/>
      <c r="DO110" s="891"/>
      <c r="DP110" s="891"/>
      <c r="DQ110" s="891" t="s">
        <v>419</v>
      </c>
      <c r="DR110" s="891"/>
      <c r="DS110" s="891"/>
      <c r="DT110" s="891"/>
      <c r="DU110" s="891"/>
      <c r="DV110" s="892" t="s">
        <v>419</v>
      </c>
      <c r="DW110" s="892"/>
      <c r="DX110" s="892"/>
      <c r="DY110" s="892"/>
      <c r="DZ110" s="893"/>
    </row>
    <row r="111" spans="1:131" s="248" customFormat="1" ht="26.25" customHeight="1" x14ac:dyDescent="0.15">
      <c r="A111" s="820" t="s">
        <v>447</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448</v>
      </c>
      <c r="AB111" s="972"/>
      <c r="AC111" s="972"/>
      <c r="AD111" s="972"/>
      <c r="AE111" s="973"/>
      <c r="AF111" s="974" t="s">
        <v>448</v>
      </c>
      <c r="AG111" s="972"/>
      <c r="AH111" s="972"/>
      <c r="AI111" s="972"/>
      <c r="AJ111" s="973"/>
      <c r="AK111" s="974" t="s">
        <v>446</v>
      </c>
      <c r="AL111" s="972"/>
      <c r="AM111" s="972"/>
      <c r="AN111" s="972"/>
      <c r="AO111" s="973"/>
      <c r="AP111" s="975" t="s">
        <v>448</v>
      </c>
      <c r="AQ111" s="976"/>
      <c r="AR111" s="976"/>
      <c r="AS111" s="976"/>
      <c r="AT111" s="977"/>
      <c r="AU111" s="985"/>
      <c r="AV111" s="986"/>
      <c r="AW111" s="986"/>
      <c r="AX111" s="986"/>
      <c r="AY111" s="986"/>
      <c r="AZ111" s="861" t="s">
        <v>449</v>
      </c>
      <c r="BA111" s="796"/>
      <c r="BB111" s="796"/>
      <c r="BC111" s="796"/>
      <c r="BD111" s="796"/>
      <c r="BE111" s="796"/>
      <c r="BF111" s="796"/>
      <c r="BG111" s="796"/>
      <c r="BH111" s="796"/>
      <c r="BI111" s="796"/>
      <c r="BJ111" s="796"/>
      <c r="BK111" s="796"/>
      <c r="BL111" s="796"/>
      <c r="BM111" s="796"/>
      <c r="BN111" s="796"/>
      <c r="BO111" s="796"/>
      <c r="BP111" s="797"/>
      <c r="BQ111" s="862" t="s">
        <v>450</v>
      </c>
      <c r="BR111" s="863"/>
      <c r="BS111" s="863"/>
      <c r="BT111" s="863"/>
      <c r="BU111" s="863"/>
      <c r="BV111" s="863" t="s">
        <v>446</v>
      </c>
      <c r="BW111" s="863"/>
      <c r="BX111" s="863"/>
      <c r="BY111" s="863"/>
      <c r="BZ111" s="863"/>
      <c r="CA111" s="863" t="s">
        <v>448</v>
      </c>
      <c r="CB111" s="863"/>
      <c r="CC111" s="863"/>
      <c r="CD111" s="863"/>
      <c r="CE111" s="863"/>
      <c r="CF111" s="924" t="s">
        <v>448</v>
      </c>
      <c r="CG111" s="925"/>
      <c r="CH111" s="925"/>
      <c r="CI111" s="925"/>
      <c r="CJ111" s="925"/>
      <c r="CK111" s="980"/>
      <c r="CL111" s="867"/>
      <c r="CM111" s="870" t="s">
        <v>451</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446</v>
      </c>
      <c r="DH111" s="863"/>
      <c r="DI111" s="863"/>
      <c r="DJ111" s="863"/>
      <c r="DK111" s="863"/>
      <c r="DL111" s="863" t="s">
        <v>448</v>
      </c>
      <c r="DM111" s="863"/>
      <c r="DN111" s="863"/>
      <c r="DO111" s="863"/>
      <c r="DP111" s="863"/>
      <c r="DQ111" s="863" t="s">
        <v>448</v>
      </c>
      <c r="DR111" s="863"/>
      <c r="DS111" s="863"/>
      <c r="DT111" s="863"/>
      <c r="DU111" s="863"/>
      <c r="DV111" s="840" t="s">
        <v>448</v>
      </c>
      <c r="DW111" s="840"/>
      <c r="DX111" s="840"/>
      <c r="DY111" s="840"/>
      <c r="DZ111" s="841"/>
    </row>
    <row r="112" spans="1:131" s="248" customFormat="1" ht="26.25" customHeight="1" x14ac:dyDescent="0.15">
      <c r="A112" s="965" t="s">
        <v>452</v>
      </c>
      <c r="B112" s="966"/>
      <c r="C112" s="796" t="s">
        <v>453</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450</v>
      </c>
      <c r="AB112" s="826"/>
      <c r="AC112" s="826"/>
      <c r="AD112" s="826"/>
      <c r="AE112" s="827"/>
      <c r="AF112" s="828" t="s">
        <v>446</v>
      </c>
      <c r="AG112" s="826"/>
      <c r="AH112" s="826"/>
      <c r="AI112" s="826"/>
      <c r="AJ112" s="827"/>
      <c r="AK112" s="828" t="s">
        <v>446</v>
      </c>
      <c r="AL112" s="826"/>
      <c r="AM112" s="826"/>
      <c r="AN112" s="826"/>
      <c r="AO112" s="827"/>
      <c r="AP112" s="873" t="s">
        <v>446</v>
      </c>
      <c r="AQ112" s="874"/>
      <c r="AR112" s="874"/>
      <c r="AS112" s="874"/>
      <c r="AT112" s="875"/>
      <c r="AU112" s="985"/>
      <c r="AV112" s="986"/>
      <c r="AW112" s="986"/>
      <c r="AX112" s="986"/>
      <c r="AY112" s="986"/>
      <c r="AZ112" s="861" t="s">
        <v>454</v>
      </c>
      <c r="BA112" s="796"/>
      <c r="BB112" s="796"/>
      <c r="BC112" s="796"/>
      <c r="BD112" s="796"/>
      <c r="BE112" s="796"/>
      <c r="BF112" s="796"/>
      <c r="BG112" s="796"/>
      <c r="BH112" s="796"/>
      <c r="BI112" s="796"/>
      <c r="BJ112" s="796"/>
      <c r="BK112" s="796"/>
      <c r="BL112" s="796"/>
      <c r="BM112" s="796"/>
      <c r="BN112" s="796"/>
      <c r="BO112" s="796"/>
      <c r="BP112" s="797"/>
      <c r="BQ112" s="862">
        <v>57403</v>
      </c>
      <c r="BR112" s="863"/>
      <c r="BS112" s="863"/>
      <c r="BT112" s="863"/>
      <c r="BU112" s="863"/>
      <c r="BV112" s="863" t="s">
        <v>448</v>
      </c>
      <c r="BW112" s="863"/>
      <c r="BX112" s="863"/>
      <c r="BY112" s="863"/>
      <c r="BZ112" s="863"/>
      <c r="CA112" s="863" t="s">
        <v>446</v>
      </c>
      <c r="CB112" s="863"/>
      <c r="CC112" s="863"/>
      <c r="CD112" s="863"/>
      <c r="CE112" s="863"/>
      <c r="CF112" s="924" t="s">
        <v>446</v>
      </c>
      <c r="CG112" s="925"/>
      <c r="CH112" s="925"/>
      <c r="CI112" s="925"/>
      <c r="CJ112" s="925"/>
      <c r="CK112" s="980"/>
      <c r="CL112" s="867"/>
      <c r="CM112" s="870" t="s">
        <v>455</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446</v>
      </c>
      <c r="DH112" s="863"/>
      <c r="DI112" s="863"/>
      <c r="DJ112" s="863"/>
      <c r="DK112" s="863"/>
      <c r="DL112" s="863" t="s">
        <v>446</v>
      </c>
      <c r="DM112" s="863"/>
      <c r="DN112" s="863"/>
      <c r="DO112" s="863"/>
      <c r="DP112" s="863"/>
      <c r="DQ112" s="863" t="s">
        <v>446</v>
      </c>
      <c r="DR112" s="863"/>
      <c r="DS112" s="863"/>
      <c r="DT112" s="863"/>
      <c r="DU112" s="863"/>
      <c r="DV112" s="840" t="s">
        <v>446</v>
      </c>
      <c r="DW112" s="840"/>
      <c r="DX112" s="840"/>
      <c r="DY112" s="840"/>
      <c r="DZ112" s="841"/>
    </row>
    <row r="113" spans="1:130" s="248" customFormat="1" ht="26.25" customHeight="1" x14ac:dyDescent="0.15">
      <c r="A113" s="967"/>
      <c r="B113" s="968"/>
      <c r="C113" s="796" t="s">
        <v>456</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26607</v>
      </c>
      <c r="AB113" s="972"/>
      <c r="AC113" s="972"/>
      <c r="AD113" s="972"/>
      <c r="AE113" s="973"/>
      <c r="AF113" s="974" t="s">
        <v>446</v>
      </c>
      <c r="AG113" s="972"/>
      <c r="AH113" s="972"/>
      <c r="AI113" s="972"/>
      <c r="AJ113" s="973"/>
      <c r="AK113" s="974" t="s">
        <v>446</v>
      </c>
      <c r="AL113" s="972"/>
      <c r="AM113" s="972"/>
      <c r="AN113" s="972"/>
      <c r="AO113" s="973"/>
      <c r="AP113" s="975" t="s">
        <v>446</v>
      </c>
      <c r="AQ113" s="976"/>
      <c r="AR113" s="976"/>
      <c r="AS113" s="976"/>
      <c r="AT113" s="977"/>
      <c r="AU113" s="985"/>
      <c r="AV113" s="986"/>
      <c r="AW113" s="986"/>
      <c r="AX113" s="986"/>
      <c r="AY113" s="986"/>
      <c r="AZ113" s="861" t="s">
        <v>457</v>
      </c>
      <c r="BA113" s="796"/>
      <c r="BB113" s="796"/>
      <c r="BC113" s="796"/>
      <c r="BD113" s="796"/>
      <c r="BE113" s="796"/>
      <c r="BF113" s="796"/>
      <c r="BG113" s="796"/>
      <c r="BH113" s="796"/>
      <c r="BI113" s="796"/>
      <c r="BJ113" s="796"/>
      <c r="BK113" s="796"/>
      <c r="BL113" s="796"/>
      <c r="BM113" s="796"/>
      <c r="BN113" s="796"/>
      <c r="BO113" s="796"/>
      <c r="BP113" s="797"/>
      <c r="BQ113" s="862">
        <v>285513</v>
      </c>
      <c r="BR113" s="863"/>
      <c r="BS113" s="863"/>
      <c r="BT113" s="863"/>
      <c r="BU113" s="863"/>
      <c r="BV113" s="863">
        <v>282328</v>
      </c>
      <c r="BW113" s="863"/>
      <c r="BX113" s="863"/>
      <c r="BY113" s="863"/>
      <c r="BZ113" s="863"/>
      <c r="CA113" s="863">
        <v>284970</v>
      </c>
      <c r="CB113" s="863"/>
      <c r="CC113" s="863"/>
      <c r="CD113" s="863"/>
      <c r="CE113" s="863"/>
      <c r="CF113" s="924">
        <v>7</v>
      </c>
      <c r="CG113" s="925"/>
      <c r="CH113" s="925"/>
      <c r="CI113" s="925"/>
      <c r="CJ113" s="925"/>
      <c r="CK113" s="980"/>
      <c r="CL113" s="867"/>
      <c r="CM113" s="870" t="s">
        <v>458</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446</v>
      </c>
      <c r="DH113" s="826"/>
      <c r="DI113" s="826"/>
      <c r="DJ113" s="826"/>
      <c r="DK113" s="827"/>
      <c r="DL113" s="828" t="s">
        <v>446</v>
      </c>
      <c r="DM113" s="826"/>
      <c r="DN113" s="826"/>
      <c r="DO113" s="826"/>
      <c r="DP113" s="827"/>
      <c r="DQ113" s="828" t="s">
        <v>446</v>
      </c>
      <c r="DR113" s="826"/>
      <c r="DS113" s="826"/>
      <c r="DT113" s="826"/>
      <c r="DU113" s="827"/>
      <c r="DV113" s="873" t="s">
        <v>446</v>
      </c>
      <c r="DW113" s="874"/>
      <c r="DX113" s="874"/>
      <c r="DY113" s="874"/>
      <c r="DZ113" s="875"/>
    </row>
    <row r="114" spans="1:130" s="248" customFormat="1" ht="26.25" customHeight="1" x14ac:dyDescent="0.15">
      <c r="A114" s="967"/>
      <c r="B114" s="968"/>
      <c r="C114" s="796" t="s">
        <v>459</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61884</v>
      </c>
      <c r="AB114" s="826"/>
      <c r="AC114" s="826"/>
      <c r="AD114" s="826"/>
      <c r="AE114" s="827"/>
      <c r="AF114" s="828">
        <v>63154</v>
      </c>
      <c r="AG114" s="826"/>
      <c r="AH114" s="826"/>
      <c r="AI114" s="826"/>
      <c r="AJ114" s="827"/>
      <c r="AK114" s="828">
        <v>66513</v>
      </c>
      <c r="AL114" s="826"/>
      <c r="AM114" s="826"/>
      <c r="AN114" s="826"/>
      <c r="AO114" s="827"/>
      <c r="AP114" s="873">
        <v>1.6</v>
      </c>
      <c r="AQ114" s="874"/>
      <c r="AR114" s="874"/>
      <c r="AS114" s="874"/>
      <c r="AT114" s="875"/>
      <c r="AU114" s="985"/>
      <c r="AV114" s="986"/>
      <c r="AW114" s="986"/>
      <c r="AX114" s="986"/>
      <c r="AY114" s="986"/>
      <c r="AZ114" s="861" t="s">
        <v>460</v>
      </c>
      <c r="BA114" s="796"/>
      <c r="BB114" s="796"/>
      <c r="BC114" s="796"/>
      <c r="BD114" s="796"/>
      <c r="BE114" s="796"/>
      <c r="BF114" s="796"/>
      <c r="BG114" s="796"/>
      <c r="BH114" s="796"/>
      <c r="BI114" s="796"/>
      <c r="BJ114" s="796"/>
      <c r="BK114" s="796"/>
      <c r="BL114" s="796"/>
      <c r="BM114" s="796"/>
      <c r="BN114" s="796"/>
      <c r="BO114" s="796"/>
      <c r="BP114" s="797"/>
      <c r="BQ114" s="862">
        <v>2203789</v>
      </c>
      <c r="BR114" s="863"/>
      <c r="BS114" s="863"/>
      <c r="BT114" s="863"/>
      <c r="BU114" s="863"/>
      <c r="BV114" s="863">
        <v>2328529</v>
      </c>
      <c r="BW114" s="863"/>
      <c r="BX114" s="863"/>
      <c r="BY114" s="863"/>
      <c r="BZ114" s="863"/>
      <c r="CA114" s="863">
        <v>2355034</v>
      </c>
      <c r="CB114" s="863"/>
      <c r="CC114" s="863"/>
      <c r="CD114" s="863"/>
      <c r="CE114" s="863"/>
      <c r="CF114" s="924">
        <v>57.8</v>
      </c>
      <c r="CG114" s="925"/>
      <c r="CH114" s="925"/>
      <c r="CI114" s="925"/>
      <c r="CJ114" s="925"/>
      <c r="CK114" s="980"/>
      <c r="CL114" s="867"/>
      <c r="CM114" s="870" t="s">
        <v>461</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446</v>
      </c>
      <c r="DH114" s="826"/>
      <c r="DI114" s="826"/>
      <c r="DJ114" s="826"/>
      <c r="DK114" s="827"/>
      <c r="DL114" s="828" t="s">
        <v>446</v>
      </c>
      <c r="DM114" s="826"/>
      <c r="DN114" s="826"/>
      <c r="DO114" s="826"/>
      <c r="DP114" s="827"/>
      <c r="DQ114" s="828" t="s">
        <v>446</v>
      </c>
      <c r="DR114" s="826"/>
      <c r="DS114" s="826"/>
      <c r="DT114" s="826"/>
      <c r="DU114" s="827"/>
      <c r="DV114" s="873" t="s">
        <v>448</v>
      </c>
      <c r="DW114" s="874"/>
      <c r="DX114" s="874"/>
      <c r="DY114" s="874"/>
      <c r="DZ114" s="875"/>
    </row>
    <row r="115" spans="1:130" s="248" customFormat="1" ht="26.25" customHeight="1" x14ac:dyDescent="0.15">
      <c r="A115" s="967"/>
      <c r="B115" s="968"/>
      <c r="C115" s="796" t="s">
        <v>462</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t="s">
        <v>446</v>
      </c>
      <c r="AB115" s="972"/>
      <c r="AC115" s="972"/>
      <c r="AD115" s="972"/>
      <c r="AE115" s="973"/>
      <c r="AF115" s="974" t="s">
        <v>446</v>
      </c>
      <c r="AG115" s="972"/>
      <c r="AH115" s="972"/>
      <c r="AI115" s="972"/>
      <c r="AJ115" s="973"/>
      <c r="AK115" s="974" t="s">
        <v>448</v>
      </c>
      <c r="AL115" s="972"/>
      <c r="AM115" s="972"/>
      <c r="AN115" s="972"/>
      <c r="AO115" s="973"/>
      <c r="AP115" s="975" t="s">
        <v>448</v>
      </c>
      <c r="AQ115" s="976"/>
      <c r="AR115" s="976"/>
      <c r="AS115" s="976"/>
      <c r="AT115" s="977"/>
      <c r="AU115" s="985"/>
      <c r="AV115" s="986"/>
      <c r="AW115" s="986"/>
      <c r="AX115" s="986"/>
      <c r="AY115" s="986"/>
      <c r="AZ115" s="861" t="s">
        <v>463</v>
      </c>
      <c r="BA115" s="796"/>
      <c r="BB115" s="796"/>
      <c r="BC115" s="796"/>
      <c r="BD115" s="796"/>
      <c r="BE115" s="796"/>
      <c r="BF115" s="796"/>
      <c r="BG115" s="796"/>
      <c r="BH115" s="796"/>
      <c r="BI115" s="796"/>
      <c r="BJ115" s="796"/>
      <c r="BK115" s="796"/>
      <c r="BL115" s="796"/>
      <c r="BM115" s="796"/>
      <c r="BN115" s="796"/>
      <c r="BO115" s="796"/>
      <c r="BP115" s="797"/>
      <c r="BQ115" s="862" t="s">
        <v>446</v>
      </c>
      <c r="BR115" s="863"/>
      <c r="BS115" s="863"/>
      <c r="BT115" s="863"/>
      <c r="BU115" s="863"/>
      <c r="BV115" s="863" t="s">
        <v>448</v>
      </c>
      <c r="BW115" s="863"/>
      <c r="BX115" s="863"/>
      <c r="BY115" s="863"/>
      <c r="BZ115" s="863"/>
      <c r="CA115" s="863" t="s">
        <v>446</v>
      </c>
      <c r="CB115" s="863"/>
      <c r="CC115" s="863"/>
      <c r="CD115" s="863"/>
      <c r="CE115" s="863"/>
      <c r="CF115" s="924" t="s">
        <v>446</v>
      </c>
      <c r="CG115" s="925"/>
      <c r="CH115" s="925"/>
      <c r="CI115" s="925"/>
      <c r="CJ115" s="925"/>
      <c r="CK115" s="980"/>
      <c r="CL115" s="867"/>
      <c r="CM115" s="861" t="s">
        <v>464</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446</v>
      </c>
      <c r="DH115" s="826"/>
      <c r="DI115" s="826"/>
      <c r="DJ115" s="826"/>
      <c r="DK115" s="827"/>
      <c r="DL115" s="828" t="s">
        <v>446</v>
      </c>
      <c r="DM115" s="826"/>
      <c r="DN115" s="826"/>
      <c r="DO115" s="826"/>
      <c r="DP115" s="827"/>
      <c r="DQ115" s="828" t="s">
        <v>446</v>
      </c>
      <c r="DR115" s="826"/>
      <c r="DS115" s="826"/>
      <c r="DT115" s="826"/>
      <c r="DU115" s="827"/>
      <c r="DV115" s="873" t="s">
        <v>446</v>
      </c>
      <c r="DW115" s="874"/>
      <c r="DX115" s="874"/>
      <c r="DY115" s="874"/>
      <c r="DZ115" s="875"/>
    </row>
    <row r="116" spans="1:130" s="248" customFormat="1" ht="26.25" customHeight="1" x14ac:dyDescent="0.15">
      <c r="A116" s="969"/>
      <c r="B116" s="970"/>
      <c r="C116" s="929" t="s">
        <v>465</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v>981</v>
      </c>
      <c r="AB116" s="826"/>
      <c r="AC116" s="826"/>
      <c r="AD116" s="826"/>
      <c r="AE116" s="827"/>
      <c r="AF116" s="828">
        <v>308</v>
      </c>
      <c r="AG116" s="826"/>
      <c r="AH116" s="826"/>
      <c r="AI116" s="826"/>
      <c r="AJ116" s="827"/>
      <c r="AK116" s="828">
        <v>146</v>
      </c>
      <c r="AL116" s="826"/>
      <c r="AM116" s="826"/>
      <c r="AN116" s="826"/>
      <c r="AO116" s="827"/>
      <c r="AP116" s="873">
        <v>0</v>
      </c>
      <c r="AQ116" s="874"/>
      <c r="AR116" s="874"/>
      <c r="AS116" s="874"/>
      <c r="AT116" s="875"/>
      <c r="AU116" s="985"/>
      <c r="AV116" s="986"/>
      <c r="AW116" s="986"/>
      <c r="AX116" s="986"/>
      <c r="AY116" s="986"/>
      <c r="AZ116" s="912" t="s">
        <v>466</v>
      </c>
      <c r="BA116" s="913"/>
      <c r="BB116" s="913"/>
      <c r="BC116" s="913"/>
      <c r="BD116" s="913"/>
      <c r="BE116" s="913"/>
      <c r="BF116" s="913"/>
      <c r="BG116" s="913"/>
      <c r="BH116" s="913"/>
      <c r="BI116" s="913"/>
      <c r="BJ116" s="913"/>
      <c r="BK116" s="913"/>
      <c r="BL116" s="913"/>
      <c r="BM116" s="913"/>
      <c r="BN116" s="913"/>
      <c r="BO116" s="913"/>
      <c r="BP116" s="914"/>
      <c r="BQ116" s="862" t="s">
        <v>446</v>
      </c>
      <c r="BR116" s="863"/>
      <c r="BS116" s="863"/>
      <c r="BT116" s="863"/>
      <c r="BU116" s="863"/>
      <c r="BV116" s="863" t="s">
        <v>446</v>
      </c>
      <c r="BW116" s="863"/>
      <c r="BX116" s="863"/>
      <c r="BY116" s="863"/>
      <c r="BZ116" s="863"/>
      <c r="CA116" s="863" t="s">
        <v>446</v>
      </c>
      <c r="CB116" s="863"/>
      <c r="CC116" s="863"/>
      <c r="CD116" s="863"/>
      <c r="CE116" s="863"/>
      <c r="CF116" s="924" t="s">
        <v>446</v>
      </c>
      <c r="CG116" s="925"/>
      <c r="CH116" s="925"/>
      <c r="CI116" s="925"/>
      <c r="CJ116" s="925"/>
      <c r="CK116" s="980"/>
      <c r="CL116" s="867"/>
      <c r="CM116" s="870" t="s">
        <v>467</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446</v>
      </c>
      <c r="DH116" s="826"/>
      <c r="DI116" s="826"/>
      <c r="DJ116" s="826"/>
      <c r="DK116" s="827"/>
      <c r="DL116" s="828" t="s">
        <v>446</v>
      </c>
      <c r="DM116" s="826"/>
      <c r="DN116" s="826"/>
      <c r="DO116" s="826"/>
      <c r="DP116" s="827"/>
      <c r="DQ116" s="828" t="s">
        <v>448</v>
      </c>
      <c r="DR116" s="826"/>
      <c r="DS116" s="826"/>
      <c r="DT116" s="826"/>
      <c r="DU116" s="827"/>
      <c r="DV116" s="873" t="s">
        <v>446</v>
      </c>
      <c r="DW116" s="874"/>
      <c r="DX116" s="874"/>
      <c r="DY116" s="874"/>
      <c r="DZ116" s="875"/>
    </row>
    <row r="117" spans="1:130" s="248" customFormat="1" ht="26.25" customHeight="1" x14ac:dyDescent="0.15">
      <c r="A117" s="950" t="s">
        <v>193</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468</v>
      </c>
      <c r="Z117" s="952"/>
      <c r="AA117" s="957">
        <v>1448423</v>
      </c>
      <c r="AB117" s="958"/>
      <c r="AC117" s="958"/>
      <c r="AD117" s="958"/>
      <c r="AE117" s="959"/>
      <c r="AF117" s="960">
        <v>1524220</v>
      </c>
      <c r="AG117" s="958"/>
      <c r="AH117" s="958"/>
      <c r="AI117" s="958"/>
      <c r="AJ117" s="959"/>
      <c r="AK117" s="960">
        <v>1474689</v>
      </c>
      <c r="AL117" s="958"/>
      <c r="AM117" s="958"/>
      <c r="AN117" s="958"/>
      <c r="AO117" s="959"/>
      <c r="AP117" s="961"/>
      <c r="AQ117" s="962"/>
      <c r="AR117" s="962"/>
      <c r="AS117" s="962"/>
      <c r="AT117" s="963"/>
      <c r="AU117" s="985"/>
      <c r="AV117" s="986"/>
      <c r="AW117" s="986"/>
      <c r="AX117" s="986"/>
      <c r="AY117" s="986"/>
      <c r="AZ117" s="912" t="s">
        <v>469</v>
      </c>
      <c r="BA117" s="913"/>
      <c r="BB117" s="913"/>
      <c r="BC117" s="913"/>
      <c r="BD117" s="913"/>
      <c r="BE117" s="913"/>
      <c r="BF117" s="913"/>
      <c r="BG117" s="913"/>
      <c r="BH117" s="913"/>
      <c r="BI117" s="913"/>
      <c r="BJ117" s="913"/>
      <c r="BK117" s="913"/>
      <c r="BL117" s="913"/>
      <c r="BM117" s="913"/>
      <c r="BN117" s="913"/>
      <c r="BO117" s="913"/>
      <c r="BP117" s="914"/>
      <c r="BQ117" s="862" t="s">
        <v>242</v>
      </c>
      <c r="BR117" s="863"/>
      <c r="BS117" s="863"/>
      <c r="BT117" s="863"/>
      <c r="BU117" s="863"/>
      <c r="BV117" s="863" t="s">
        <v>470</v>
      </c>
      <c r="BW117" s="863"/>
      <c r="BX117" s="863"/>
      <c r="BY117" s="863"/>
      <c r="BZ117" s="863"/>
      <c r="CA117" s="863" t="s">
        <v>242</v>
      </c>
      <c r="CB117" s="863"/>
      <c r="CC117" s="863"/>
      <c r="CD117" s="863"/>
      <c r="CE117" s="863"/>
      <c r="CF117" s="924" t="s">
        <v>242</v>
      </c>
      <c r="CG117" s="925"/>
      <c r="CH117" s="925"/>
      <c r="CI117" s="925"/>
      <c r="CJ117" s="925"/>
      <c r="CK117" s="980"/>
      <c r="CL117" s="867"/>
      <c r="CM117" s="870" t="s">
        <v>471</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242</v>
      </c>
      <c r="DH117" s="826"/>
      <c r="DI117" s="826"/>
      <c r="DJ117" s="826"/>
      <c r="DK117" s="827"/>
      <c r="DL117" s="828" t="s">
        <v>242</v>
      </c>
      <c r="DM117" s="826"/>
      <c r="DN117" s="826"/>
      <c r="DO117" s="826"/>
      <c r="DP117" s="827"/>
      <c r="DQ117" s="828" t="s">
        <v>470</v>
      </c>
      <c r="DR117" s="826"/>
      <c r="DS117" s="826"/>
      <c r="DT117" s="826"/>
      <c r="DU117" s="827"/>
      <c r="DV117" s="873" t="s">
        <v>242</v>
      </c>
      <c r="DW117" s="874"/>
      <c r="DX117" s="874"/>
      <c r="DY117" s="874"/>
      <c r="DZ117" s="875"/>
    </row>
    <row r="118" spans="1:130" s="248" customFormat="1" ht="26.25" customHeight="1" x14ac:dyDescent="0.15">
      <c r="A118" s="950" t="s">
        <v>441</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438</v>
      </c>
      <c r="AB118" s="951"/>
      <c r="AC118" s="951"/>
      <c r="AD118" s="951"/>
      <c r="AE118" s="952"/>
      <c r="AF118" s="953" t="s">
        <v>439</v>
      </c>
      <c r="AG118" s="951"/>
      <c r="AH118" s="951"/>
      <c r="AI118" s="951"/>
      <c r="AJ118" s="952"/>
      <c r="AK118" s="953" t="s">
        <v>316</v>
      </c>
      <c r="AL118" s="951"/>
      <c r="AM118" s="951"/>
      <c r="AN118" s="951"/>
      <c r="AO118" s="952"/>
      <c r="AP118" s="954" t="s">
        <v>440</v>
      </c>
      <c r="AQ118" s="955"/>
      <c r="AR118" s="955"/>
      <c r="AS118" s="955"/>
      <c r="AT118" s="956"/>
      <c r="AU118" s="985"/>
      <c r="AV118" s="986"/>
      <c r="AW118" s="986"/>
      <c r="AX118" s="986"/>
      <c r="AY118" s="986"/>
      <c r="AZ118" s="928" t="s">
        <v>472</v>
      </c>
      <c r="BA118" s="929"/>
      <c r="BB118" s="929"/>
      <c r="BC118" s="929"/>
      <c r="BD118" s="929"/>
      <c r="BE118" s="929"/>
      <c r="BF118" s="929"/>
      <c r="BG118" s="929"/>
      <c r="BH118" s="929"/>
      <c r="BI118" s="929"/>
      <c r="BJ118" s="929"/>
      <c r="BK118" s="929"/>
      <c r="BL118" s="929"/>
      <c r="BM118" s="929"/>
      <c r="BN118" s="929"/>
      <c r="BO118" s="929"/>
      <c r="BP118" s="930"/>
      <c r="BQ118" s="931" t="s">
        <v>470</v>
      </c>
      <c r="BR118" s="894"/>
      <c r="BS118" s="894"/>
      <c r="BT118" s="894"/>
      <c r="BU118" s="894"/>
      <c r="BV118" s="894" t="s">
        <v>470</v>
      </c>
      <c r="BW118" s="894"/>
      <c r="BX118" s="894"/>
      <c r="BY118" s="894"/>
      <c r="BZ118" s="894"/>
      <c r="CA118" s="894" t="s">
        <v>470</v>
      </c>
      <c r="CB118" s="894"/>
      <c r="CC118" s="894"/>
      <c r="CD118" s="894"/>
      <c r="CE118" s="894"/>
      <c r="CF118" s="924" t="s">
        <v>470</v>
      </c>
      <c r="CG118" s="925"/>
      <c r="CH118" s="925"/>
      <c r="CI118" s="925"/>
      <c r="CJ118" s="925"/>
      <c r="CK118" s="980"/>
      <c r="CL118" s="867"/>
      <c r="CM118" s="870" t="s">
        <v>473</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470</v>
      </c>
      <c r="DH118" s="826"/>
      <c r="DI118" s="826"/>
      <c r="DJ118" s="826"/>
      <c r="DK118" s="827"/>
      <c r="DL118" s="828" t="s">
        <v>470</v>
      </c>
      <c r="DM118" s="826"/>
      <c r="DN118" s="826"/>
      <c r="DO118" s="826"/>
      <c r="DP118" s="827"/>
      <c r="DQ118" s="828" t="s">
        <v>470</v>
      </c>
      <c r="DR118" s="826"/>
      <c r="DS118" s="826"/>
      <c r="DT118" s="826"/>
      <c r="DU118" s="827"/>
      <c r="DV118" s="873" t="s">
        <v>242</v>
      </c>
      <c r="DW118" s="874"/>
      <c r="DX118" s="874"/>
      <c r="DY118" s="874"/>
      <c r="DZ118" s="875"/>
    </row>
    <row r="119" spans="1:130" s="248" customFormat="1" ht="26.25" customHeight="1" x14ac:dyDescent="0.15">
      <c r="A119" s="864" t="s">
        <v>444</v>
      </c>
      <c r="B119" s="865"/>
      <c r="C119" s="940" t="s">
        <v>445</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470</v>
      </c>
      <c r="AB119" s="944"/>
      <c r="AC119" s="944"/>
      <c r="AD119" s="944"/>
      <c r="AE119" s="945"/>
      <c r="AF119" s="946" t="s">
        <v>470</v>
      </c>
      <c r="AG119" s="944"/>
      <c r="AH119" s="944"/>
      <c r="AI119" s="944"/>
      <c r="AJ119" s="945"/>
      <c r="AK119" s="946" t="s">
        <v>470</v>
      </c>
      <c r="AL119" s="944"/>
      <c r="AM119" s="944"/>
      <c r="AN119" s="944"/>
      <c r="AO119" s="945"/>
      <c r="AP119" s="947" t="s">
        <v>470</v>
      </c>
      <c r="AQ119" s="948"/>
      <c r="AR119" s="948"/>
      <c r="AS119" s="948"/>
      <c r="AT119" s="949"/>
      <c r="AU119" s="987"/>
      <c r="AV119" s="988"/>
      <c r="AW119" s="988"/>
      <c r="AX119" s="988"/>
      <c r="AY119" s="988"/>
      <c r="AZ119" s="279" t="s">
        <v>193</v>
      </c>
      <c r="BA119" s="279"/>
      <c r="BB119" s="279"/>
      <c r="BC119" s="279"/>
      <c r="BD119" s="279"/>
      <c r="BE119" s="279"/>
      <c r="BF119" s="279"/>
      <c r="BG119" s="279"/>
      <c r="BH119" s="279"/>
      <c r="BI119" s="279"/>
      <c r="BJ119" s="279"/>
      <c r="BK119" s="279"/>
      <c r="BL119" s="279"/>
      <c r="BM119" s="279"/>
      <c r="BN119" s="279"/>
      <c r="BO119" s="926" t="s">
        <v>474</v>
      </c>
      <c r="BP119" s="927"/>
      <c r="BQ119" s="931">
        <v>16151210</v>
      </c>
      <c r="BR119" s="894"/>
      <c r="BS119" s="894"/>
      <c r="BT119" s="894"/>
      <c r="BU119" s="894"/>
      <c r="BV119" s="894">
        <v>17083503</v>
      </c>
      <c r="BW119" s="894"/>
      <c r="BX119" s="894"/>
      <c r="BY119" s="894"/>
      <c r="BZ119" s="894"/>
      <c r="CA119" s="894">
        <v>16764964</v>
      </c>
      <c r="CB119" s="894"/>
      <c r="CC119" s="894"/>
      <c r="CD119" s="894"/>
      <c r="CE119" s="894"/>
      <c r="CF119" s="792"/>
      <c r="CG119" s="793"/>
      <c r="CH119" s="793"/>
      <c r="CI119" s="793"/>
      <c r="CJ119" s="883"/>
      <c r="CK119" s="981"/>
      <c r="CL119" s="869"/>
      <c r="CM119" s="887" t="s">
        <v>475</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476</v>
      </c>
      <c r="DH119" s="809"/>
      <c r="DI119" s="809"/>
      <c r="DJ119" s="809"/>
      <c r="DK119" s="810"/>
      <c r="DL119" s="811" t="s">
        <v>242</v>
      </c>
      <c r="DM119" s="809"/>
      <c r="DN119" s="809"/>
      <c r="DO119" s="809"/>
      <c r="DP119" s="810"/>
      <c r="DQ119" s="811" t="s">
        <v>242</v>
      </c>
      <c r="DR119" s="809"/>
      <c r="DS119" s="809"/>
      <c r="DT119" s="809"/>
      <c r="DU119" s="810"/>
      <c r="DV119" s="897" t="s">
        <v>242</v>
      </c>
      <c r="DW119" s="898"/>
      <c r="DX119" s="898"/>
      <c r="DY119" s="898"/>
      <c r="DZ119" s="899"/>
    </row>
    <row r="120" spans="1:130" s="248" customFormat="1" ht="26.25" customHeight="1" x14ac:dyDescent="0.15">
      <c r="A120" s="866"/>
      <c r="B120" s="867"/>
      <c r="C120" s="870" t="s">
        <v>451</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242</v>
      </c>
      <c r="AB120" s="826"/>
      <c r="AC120" s="826"/>
      <c r="AD120" s="826"/>
      <c r="AE120" s="827"/>
      <c r="AF120" s="828" t="s">
        <v>242</v>
      </c>
      <c r="AG120" s="826"/>
      <c r="AH120" s="826"/>
      <c r="AI120" s="826"/>
      <c r="AJ120" s="827"/>
      <c r="AK120" s="828" t="s">
        <v>242</v>
      </c>
      <c r="AL120" s="826"/>
      <c r="AM120" s="826"/>
      <c r="AN120" s="826"/>
      <c r="AO120" s="827"/>
      <c r="AP120" s="873" t="s">
        <v>242</v>
      </c>
      <c r="AQ120" s="874"/>
      <c r="AR120" s="874"/>
      <c r="AS120" s="874"/>
      <c r="AT120" s="875"/>
      <c r="AU120" s="932" t="s">
        <v>477</v>
      </c>
      <c r="AV120" s="933"/>
      <c r="AW120" s="933"/>
      <c r="AX120" s="933"/>
      <c r="AY120" s="934"/>
      <c r="AZ120" s="909" t="s">
        <v>478</v>
      </c>
      <c r="BA120" s="854"/>
      <c r="BB120" s="854"/>
      <c r="BC120" s="854"/>
      <c r="BD120" s="854"/>
      <c r="BE120" s="854"/>
      <c r="BF120" s="854"/>
      <c r="BG120" s="854"/>
      <c r="BH120" s="854"/>
      <c r="BI120" s="854"/>
      <c r="BJ120" s="854"/>
      <c r="BK120" s="854"/>
      <c r="BL120" s="854"/>
      <c r="BM120" s="854"/>
      <c r="BN120" s="854"/>
      <c r="BO120" s="854"/>
      <c r="BP120" s="855"/>
      <c r="BQ120" s="910">
        <v>2858311</v>
      </c>
      <c r="BR120" s="891"/>
      <c r="BS120" s="891"/>
      <c r="BT120" s="891"/>
      <c r="BU120" s="891"/>
      <c r="BV120" s="891">
        <v>2763320</v>
      </c>
      <c r="BW120" s="891"/>
      <c r="BX120" s="891"/>
      <c r="BY120" s="891"/>
      <c r="BZ120" s="891"/>
      <c r="CA120" s="891">
        <v>3102621</v>
      </c>
      <c r="CB120" s="891"/>
      <c r="CC120" s="891"/>
      <c r="CD120" s="891"/>
      <c r="CE120" s="891"/>
      <c r="CF120" s="915">
        <v>76.099999999999994</v>
      </c>
      <c r="CG120" s="916"/>
      <c r="CH120" s="916"/>
      <c r="CI120" s="916"/>
      <c r="CJ120" s="916"/>
      <c r="CK120" s="917" t="s">
        <v>479</v>
      </c>
      <c r="CL120" s="901"/>
      <c r="CM120" s="901"/>
      <c r="CN120" s="901"/>
      <c r="CO120" s="902"/>
      <c r="CP120" s="921"/>
      <c r="CQ120" s="922"/>
      <c r="CR120" s="922"/>
      <c r="CS120" s="922"/>
      <c r="CT120" s="922"/>
      <c r="CU120" s="922"/>
      <c r="CV120" s="922"/>
      <c r="CW120" s="922"/>
      <c r="CX120" s="922"/>
      <c r="CY120" s="922"/>
      <c r="CZ120" s="922"/>
      <c r="DA120" s="922"/>
      <c r="DB120" s="922"/>
      <c r="DC120" s="922"/>
      <c r="DD120" s="922"/>
      <c r="DE120" s="922"/>
      <c r="DF120" s="923"/>
      <c r="DG120" s="910"/>
      <c r="DH120" s="891"/>
      <c r="DI120" s="891"/>
      <c r="DJ120" s="891"/>
      <c r="DK120" s="891"/>
      <c r="DL120" s="891"/>
      <c r="DM120" s="891"/>
      <c r="DN120" s="891"/>
      <c r="DO120" s="891"/>
      <c r="DP120" s="891"/>
      <c r="DQ120" s="891"/>
      <c r="DR120" s="891"/>
      <c r="DS120" s="891"/>
      <c r="DT120" s="891"/>
      <c r="DU120" s="891"/>
      <c r="DV120" s="892"/>
      <c r="DW120" s="892"/>
      <c r="DX120" s="892"/>
      <c r="DY120" s="892"/>
      <c r="DZ120" s="893"/>
    </row>
    <row r="121" spans="1:130" s="248" customFormat="1" ht="26.25" customHeight="1" x14ac:dyDescent="0.15">
      <c r="A121" s="866"/>
      <c r="B121" s="867"/>
      <c r="C121" s="912" t="s">
        <v>480</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242</v>
      </c>
      <c r="AB121" s="826"/>
      <c r="AC121" s="826"/>
      <c r="AD121" s="826"/>
      <c r="AE121" s="827"/>
      <c r="AF121" s="828" t="s">
        <v>242</v>
      </c>
      <c r="AG121" s="826"/>
      <c r="AH121" s="826"/>
      <c r="AI121" s="826"/>
      <c r="AJ121" s="827"/>
      <c r="AK121" s="828" t="s">
        <v>242</v>
      </c>
      <c r="AL121" s="826"/>
      <c r="AM121" s="826"/>
      <c r="AN121" s="826"/>
      <c r="AO121" s="827"/>
      <c r="AP121" s="873" t="s">
        <v>476</v>
      </c>
      <c r="AQ121" s="874"/>
      <c r="AR121" s="874"/>
      <c r="AS121" s="874"/>
      <c r="AT121" s="875"/>
      <c r="AU121" s="935"/>
      <c r="AV121" s="936"/>
      <c r="AW121" s="936"/>
      <c r="AX121" s="936"/>
      <c r="AY121" s="937"/>
      <c r="AZ121" s="861" t="s">
        <v>481</v>
      </c>
      <c r="BA121" s="796"/>
      <c r="BB121" s="796"/>
      <c r="BC121" s="796"/>
      <c r="BD121" s="796"/>
      <c r="BE121" s="796"/>
      <c r="BF121" s="796"/>
      <c r="BG121" s="796"/>
      <c r="BH121" s="796"/>
      <c r="BI121" s="796"/>
      <c r="BJ121" s="796"/>
      <c r="BK121" s="796"/>
      <c r="BL121" s="796"/>
      <c r="BM121" s="796"/>
      <c r="BN121" s="796"/>
      <c r="BO121" s="796"/>
      <c r="BP121" s="797"/>
      <c r="BQ121" s="862">
        <v>1567892</v>
      </c>
      <c r="BR121" s="863"/>
      <c r="BS121" s="863"/>
      <c r="BT121" s="863"/>
      <c r="BU121" s="863"/>
      <c r="BV121" s="863">
        <v>1497529</v>
      </c>
      <c r="BW121" s="863"/>
      <c r="BX121" s="863"/>
      <c r="BY121" s="863"/>
      <c r="BZ121" s="863"/>
      <c r="CA121" s="863">
        <v>1377783</v>
      </c>
      <c r="CB121" s="863"/>
      <c r="CC121" s="863"/>
      <c r="CD121" s="863"/>
      <c r="CE121" s="863"/>
      <c r="CF121" s="924">
        <v>33.799999999999997</v>
      </c>
      <c r="CG121" s="925"/>
      <c r="CH121" s="925"/>
      <c r="CI121" s="925"/>
      <c r="CJ121" s="925"/>
      <c r="CK121" s="918"/>
      <c r="CL121" s="904"/>
      <c r="CM121" s="904"/>
      <c r="CN121" s="904"/>
      <c r="CO121" s="905"/>
      <c r="CP121" s="884"/>
      <c r="CQ121" s="885"/>
      <c r="CR121" s="885"/>
      <c r="CS121" s="885"/>
      <c r="CT121" s="885"/>
      <c r="CU121" s="885"/>
      <c r="CV121" s="885"/>
      <c r="CW121" s="885"/>
      <c r="CX121" s="885"/>
      <c r="CY121" s="885"/>
      <c r="CZ121" s="885"/>
      <c r="DA121" s="885"/>
      <c r="DB121" s="885"/>
      <c r="DC121" s="885"/>
      <c r="DD121" s="885"/>
      <c r="DE121" s="885"/>
      <c r="DF121" s="886"/>
      <c r="DG121" s="862"/>
      <c r="DH121" s="863"/>
      <c r="DI121" s="863"/>
      <c r="DJ121" s="863"/>
      <c r="DK121" s="863"/>
      <c r="DL121" s="863"/>
      <c r="DM121" s="863"/>
      <c r="DN121" s="863"/>
      <c r="DO121" s="863"/>
      <c r="DP121" s="863"/>
      <c r="DQ121" s="863"/>
      <c r="DR121" s="863"/>
      <c r="DS121" s="863"/>
      <c r="DT121" s="863"/>
      <c r="DU121" s="863"/>
      <c r="DV121" s="840"/>
      <c r="DW121" s="840"/>
      <c r="DX121" s="840"/>
      <c r="DY121" s="840"/>
      <c r="DZ121" s="841"/>
    </row>
    <row r="122" spans="1:130" s="248" customFormat="1" ht="26.25" customHeight="1" x14ac:dyDescent="0.15">
      <c r="A122" s="866"/>
      <c r="B122" s="867"/>
      <c r="C122" s="870" t="s">
        <v>461</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242</v>
      </c>
      <c r="AB122" s="826"/>
      <c r="AC122" s="826"/>
      <c r="AD122" s="826"/>
      <c r="AE122" s="827"/>
      <c r="AF122" s="828" t="s">
        <v>476</v>
      </c>
      <c r="AG122" s="826"/>
      <c r="AH122" s="826"/>
      <c r="AI122" s="826"/>
      <c r="AJ122" s="827"/>
      <c r="AK122" s="828" t="s">
        <v>476</v>
      </c>
      <c r="AL122" s="826"/>
      <c r="AM122" s="826"/>
      <c r="AN122" s="826"/>
      <c r="AO122" s="827"/>
      <c r="AP122" s="873" t="s">
        <v>242</v>
      </c>
      <c r="AQ122" s="874"/>
      <c r="AR122" s="874"/>
      <c r="AS122" s="874"/>
      <c r="AT122" s="875"/>
      <c r="AU122" s="935"/>
      <c r="AV122" s="936"/>
      <c r="AW122" s="936"/>
      <c r="AX122" s="936"/>
      <c r="AY122" s="937"/>
      <c r="AZ122" s="928" t="s">
        <v>482</v>
      </c>
      <c r="BA122" s="929"/>
      <c r="BB122" s="929"/>
      <c r="BC122" s="929"/>
      <c r="BD122" s="929"/>
      <c r="BE122" s="929"/>
      <c r="BF122" s="929"/>
      <c r="BG122" s="929"/>
      <c r="BH122" s="929"/>
      <c r="BI122" s="929"/>
      <c r="BJ122" s="929"/>
      <c r="BK122" s="929"/>
      <c r="BL122" s="929"/>
      <c r="BM122" s="929"/>
      <c r="BN122" s="929"/>
      <c r="BO122" s="929"/>
      <c r="BP122" s="930"/>
      <c r="BQ122" s="931">
        <v>9168963</v>
      </c>
      <c r="BR122" s="894"/>
      <c r="BS122" s="894"/>
      <c r="BT122" s="894"/>
      <c r="BU122" s="894"/>
      <c r="BV122" s="894">
        <v>9913552</v>
      </c>
      <c r="BW122" s="894"/>
      <c r="BX122" s="894"/>
      <c r="BY122" s="894"/>
      <c r="BZ122" s="894"/>
      <c r="CA122" s="894">
        <v>9749257</v>
      </c>
      <c r="CB122" s="894"/>
      <c r="CC122" s="894"/>
      <c r="CD122" s="894"/>
      <c r="CE122" s="894"/>
      <c r="CF122" s="895">
        <v>239.3</v>
      </c>
      <c r="CG122" s="896"/>
      <c r="CH122" s="896"/>
      <c r="CI122" s="896"/>
      <c r="CJ122" s="896"/>
      <c r="CK122" s="918"/>
      <c r="CL122" s="904"/>
      <c r="CM122" s="904"/>
      <c r="CN122" s="904"/>
      <c r="CO122" s="905"/>
      <c r="CP122" s="884"/>
      <c r="CQ122" s="885"/>
      <c r="CR122" s="885"/>
      <c r="CS122" s="885"/>
      <c r="CT122" s="885"/>
      <c r="CU122" s="885"/>
      <c r="CV122" s="885"/>
      <c r="CW122" s="885"/>
      <c r="CX122" s="885"/>
      <c r="CY122" s="885"/>
      <c r="CZ122" s="885"/>
      <c r="DA122" s="885"/>
      <c r="DB122" s="885"/>
      <c r="DC122" s="885"/>
      <c r="DD122" s="885"/>
      <c r="DE122" s="885"/>
      <c r="DF122" s="886"/>
      <c r="DG122" s="862"/>
      <c r="DH122" s="863"/>
      <c r="DI122" s="863"/>
      <c r="DJ122" s="863"/>
      <c r="DK122" s="863"/>
      <c r="DL122" s="863"/>
      <c r="DM122" s="863"/>
      <c r="DN122" s="863"/>
      <c r="DO122" s="863"/>
      <c r="DP122" s="863"/>
      <c r="DQ122" s="863"/>
      <c r="DR122" s="863"/>
      <c r="DS122" s="863"/>
      <c r="DT122" s="863"/>
      <c r="DU122" s="863"/>
      <c r="DV122" s="840"/>
      <c r="DW122" s="840"/>
      <c r="DX122" s="840"/>
      <c r="DY122" s="840"/>
      <c r="DZ122" s="841"/>
    </row>
    <row r="123" spans="1:130" s="248" customFormat="1" ht="26.25" customHeight="1" x14ac:dyDescent="0.15">
      <c r="A123" s="866"/>
      <c r="B123" s="867"/>
      <c r="C123" s="870" t="s">
        <v>467</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242</v>
      </c>
      <c r="AB123" s="826"/>
      <c r="AC123" s="826"/>
      <c r="AD123" s="826"/>
      <c r="AE123" s="827"/>
      <c r="AF123" s="828" t="s">
        <v>242</v>
      </c>
      <c r="AG123" s="826"/>
      <c r="AH123" s="826"/>
      <c r="AI123" s="826"/>
      <c r="AJ123" s="827"/>
      <c r="AK123" s="828" t="s">
        <v>242</v>
      </c>
      <c r="AL123" s="826"/>
      <c r="AM123" s="826"/>
      <c r="AN123" s="826"/>
      <c r="AO123" s="827"/>
      <c r="AP123" s="873" t="s">
        <v>242</v>
      </c>
      <c r="AQ123" s="874"/>
      <c r="AR123" s="874"/>
      <c r="AS123" s="874"/>
      <c r="AT123" s="875"/>
      <c r="AU123" s="938"/>
      <c r="AV123" s="939"/>
      <c r="AW123" s="939"/>
      <c r="AX123" s="939"/>
      <c r="AY123" s="939"/>
      <c r="AZ123" s="279" t="s">
        <v>193</v>
      </c>
      <c r="BA123" s="279"/>
      <c r="BB123" s="279"/>
      <c r="BC123" s="279"/>
      <c r="BD123" s="279"/>
      <c r="BE123" s="279"/>
      <c r="BF123" s="279"/>
      <c r="BG123" s="279"/>
      <c r="BH123" s="279"/>
      <c r="BI123" s="279"/>
      <c r="BJ123" s="279"/>
      <c r="BK123" s="279"/>
      <c r="BL123" s="279"/>
      <c r="BM123" s="279"/>
      <c r="BN123" s="279"/>
      <c r="BO123" s="926" t="s">
        <v>483</v>
      </c>
      <c r="BP123" s="927"/>
      <c r="BQ123" s="881">
        <v>13595166</v>
      </c>
      <c r="BR123" s="882"/>
      <c r="BS123" s="882"/>
      <c r="BT123" s="882"/>
      <c r="BU123" s="882"/>
      <c r="BV123" s="882">
        <v>14174401</v>
      </c>
      <c r="BW123" s="882"/>
      <c r="BX123" s="882"/>
      <c r="BY123" s="882"/>
      <c r="BZ123" s="882"/>
      <c r="CA123" s="882">
        <v>14229661</v>
      </c>
      <c r="CB123" s="882"/>
      <c r="CC123" s="882"/>
      <c r="CD123" s="882"/>
      <c r="CE123" s="882"/>
      <c r="CF123" s="792"/>
      <c r="CG123" s="793"/>
      <c r="CH123" s="793"/>
      <c r="CI123" s="793"/>
      <c r="CJ123" s="883"/>
      <c r="CK123" s="918"/>
      <c r="CL123" s="904"/>
      <c r="CM123" s="904"/>
      <c r="CN123" s="904"/>
      <c r="CO123" s="905"/>
      <c r="CP123" s="884"/>
      <c r="CQ123" s="885"/>
      <c r="CR123" s="885"/>
      <c r="CS123" s="885"/>
      <c r="CT123" s="885"/>
      <c r="CU123" s="885"/>
      <c r="CV123" s="885"/>
      <c r="CW123" s="885"/>
      <c r="CX123" s="885"/>
      <c r="CY123" s="885"/>
      <c r="CZ123" s="885"/>
      <c r="DA123" s="885"/>
      <c r="DB123" s="885"/>
      <c r="DC123" s="885"/>
      <c r="DD123" s="885"/>
      <c r="DE123" s="885"/>
      <c r="DF123" s="886"/>
      <c r="DG123" s="825"/>
      <c r="DH123" s="826"/>
      <c r="DI123" s="826"/>
      <c r="DJ123" s="826"/>
      <c r="DK123" s="827"/>
      <c r="DL123" s="828"/>
      <c r="DM123" s="826"/>
      <c r="DN123" s="826"/>
      <c r="DO123" s="826"/>
      <c r="DP123" s="827"/>
      <c r="DQ123" s="828"/>
      <c r="DR123" s="826"/>
      <c r="DS123" s="826"/>
      <c r="DT123" s="826"/>
      <c r="DU123" s="827"/>
      <c r="DV123" s="873"/>
      <c r="DW123" s="874"/>
      <c r="DX123" s="874"/>
      <c r="DY123" s="874"/>
      <c r="DZ123" s="875"/>
    </row>
    <row r="124" spans="1:130" s="248" customFormat="1" ht="26.25" customHeight="1" thickBot="1" x14ac:dyDescent="0.2">
      <c r="A124" s="866"/>
      <c r="B124" s="867"/>
      <c r="C124" s="870" t="s">
        <v>471</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242</v>
      </c>
      <c r="AB124" s="826"/>
      <c r="AC124" s="826"/>
      <c r="AD124" s="826"/>
      <c r="AE124" s="827"/>
      <c r="AF124" s="828" t="s">
        <v>484</v>
      </c>
      <c r="AG124" s="826"/>
      <c r="AH124" s="826"/>
      <c r="AI124" s="826"/>
      <c r="AJ124" s="827"/>
      <c r="AK124" s="828" t="s">
        <v>242</v>
      </c>
      <c r="AL124" s="826"/>
      <c r="AM124" s="826"/>
      <c r="AN124" s="826"/>
      <c r="AO124" s="827"/>
      <c r="AP124" s="873" t="s">
        <v>242</v>
      </c>
      <c r="AQ124" s="874"/>
      <c r="AR124" s="874"/>
      <c r="AS124" s="874"/>
      <c r="AT124" s="875"/>
      <c r="AU124" s="876" t="s">
        <v>485</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v>65</v>
      </c>
      <c r="BR124" s="880"/>
      <c r="BS124" s="880"/>
      <c r="BT124" s="880"/>
      <c r="BU124" s="880"/>
      <c r="BV124" s="880">
        <v>74.3</v>
      </c>
      <c r="BW124" s="880"/>
      <c r="BX124" s="880"/>
      <c r="BY124" s="880"/>
      <c r="BZ124" s="880"/>
      <c r="CA124" s="880">
        <v>62.2</v>
      </c>
      <c r="CB124" s="880"/>
      <c r="CC124" s="880"/>
      <c r="CD124" s="880"/>
      <c r="CE124" s="880"/>
      <c r="CF124" s="770"/>
      <c r="CG124" s="771"/>
      <c r="CH124" s="771"/>
      <c r="CI124" s="771"/>
      <c r="CJ124" s="911"/>
      <c r="CK124" s="919"/>
      <c r="CL124" s="919"/>
      <c r="CM124" s="919"/>
      <c r="CN124" s="919"/>
      <c r="CO124" s="920"/>
      <c r="CP124" s="884"/>
      <c r="CQ124" s="885"/>
      <c r="CR124" s="885"/>
      <c r="CS124" s="885"/>
      <c r="CT124" s="885"/>
      <c r="CU124" s="885"/>
      <c r="CV124" s="885"/>
      <c r="CW124" s="885"/>
      <c r="CX124" s="885"/>
      <c r="CY124" s="885"/>
      <c r="CZ124" s="885"/>
      <c r="DA124" s="885"/>
      <c r="DB124" s="885"/>
      <c r="DC124" s="885"/>
      <c r="DD124" s="885"/>
      <c r="DE124" s="885"/>
      <c r="DF124" s="886"/>
      <c r="DG124" s="808"/>
      <c r="DH124" s="809"/>
      <c r="DI124" s="809"/>
      <c r="DJ124" s="809"/>
      <c r="DK124" s="810"/>
      <c r="DL124" s="811"/>
      <c r="DM124" s="809"/>
      <c r="DN124" s="809"/>
      <c r="DO124" s="809"/>
      <c r="DP124" s="810"/>
      <c r="DQ124" s="811"/>
      <c r="DR124" s="809"/>
      <c r="DS124" s="809"/>
      <c r="DT124" s="809"/>
      <c r="DU124" s="810"/>
      <c r="DV124" s="897"/>
      <c r="DW124" s="898"/>
      <c r="DX124" s="898"/>
      <c r="DY124" s="898"/>
      <c r="DZ124" s="899"/>
    </row>
    <row r="125" spans="1:130" s="248" customFormat="1" ht="26.25" customHeight="1" x14ac:dyDescent="0.15">
      <c r="A125" s="866"/>
      <c r="B125" s="867"/>
      <c r="C125" s="870" t="s">
        <v>473</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242</v>
      </c>
      <c r="AB125" s="826"/>
      <c r="AC125" s="826"/>
      <c r="AD125" s="826"/>
      <c r="AE125" s="827"/>
      <c r="AF125" s="828" t="s">
        <v>476</v>
      </c>
      <c r="AG125" s="826"/>
      <c r="AH125" s="826"/>
      <c r="AI125" s="826"/>
      <c r="AJ125" s="827"/>
      <c r="AK125" s="828" t="s">
        <v>242</v>
      </c>
      <c r="AL125" s="826"/>
      <c r="AM125" s="826"/>
      <c r="AN125" s="826"/>
      <c r="AO125" s="827"/>
      <c r="AP125" s="873" t="s">
        <v>242</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486</v>
      </c>
      <c r="CL125" s="901"/>
      <c r="CM125" s="901"/>
      <c r="CN125" s="901"/>
      <c r="CO125" s="902"/>
      <c r="CP125" s="909" t="s">
        <v>487</v>
      </c>
      <c r="CQ125" s="854"/>
      <c r="CR125" s="854"/>
      <c r="CS125" s="854"/>
      <c r="CT125" s="854"/>
      <c r="CU125" s="854"/>
      <c r="CV125" s="854"/>
      <c r="CW125" s="854"/>
      <c r="CX125" s="854"/>
      <c r="CY125" s="854"/>
      <c r="CZ125" s="854"/>
      <c r="DA125" s="854"/>
      <c r="DB125" s="854"/>
      <c r="DC125" s="854"/>
      <c r="DD125" s="854"/>
      <c r="DE125" s="854"/>
      <c r="DF125" s="855"/>
      <c r="DG125" s="910" t="s">
        <v>242</v>
      </c>
      <c r="DH125" s="891"/>
      <c r="DI125" s="891"/>
      <c r="DJ125" s="891"/>
      <c r="DK125" s="891"/>
      <c r="DL125" s="891" t="s">
        <v>476</v>
      </c>
      <c r="DM125" s="891"/>
      <c r="DN125" s="891"/>
      <c r="DO125" s="891"/>
      <c r="DP125" s="891"/>
      <c r="DQ125" s="891" t="s">
        <v>242</v>
      </c>
      <c r="DR125" s="891"/>
      <c r="DS125" s="891"/>
      <c r="DT125" s="891"/>
      <c r="DU125" s="891"/>
      <c r="DV125" s="892" t="s">
        <v>242</v>
      </c>
      <c r="DW125" s="892"/>
      <c r="DX125" s="892"/>
      <c r="DY125" s="892"/>
      <c r="DZ125" s="893"/>
    </row>
    <row r="126" spans="1:130" s="248" customFormat="1" ht="26.25" customHeight="1" thickBot="1" x14ac:dyDescent="0.2">
      <c r="A126" s="866"/>
      <c r="B126" s="867"/>
      <c r="C126" s="870" t="s">
        <v>475</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242</v>
      </c>
      <c r="AB126" s="826"/>
      <c r="AC126" s="826"/>
      <c r="AD126" s="826"/>
      <c r="AE126" s="827"/>
      <c r="AF126" s="828" t="s">
        <v>476</v>
      </c>
      <c r="AG126" s="826"/>
      <c r="AH126" s="826"/>
      <c r="AI126" s="826"/>
      <c r="AJ126" s="827"/>
      <c r="AK126" s="828" t="s">
        <v>242</v>
      </c>
      <c r="AL126" s="826"/>
      <c r="AM126" s="826"/>
      <c r="AN126" s="826"/>
      <c r="AO126" s="827"/>
      <c r="AP126" s="873" t="s">
        <v>476</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488</v>
      </c>
      <c r="CQ126" s="796"/>
      <c r="CR126" s="796"/>
      <c r="CS126" s="796"/>
      <c r="CT126" s="796"/>
      <c r="CU126" s="796"/>
      <c r="CV126" s="796"/>
      <c r="CW126" s="796"/>
      <c r="CX126" s="796"/>
      <c r="CY126" s="796"/>
      <c r="CZ126" s="796"/>
      <c r="DA126" s="796"/>
      <c r="DB126" s="796"/>
      <c r="DC126" s="796"/>
      <c r="DD126" s="796"/>
      <c r="DE126" s="796"/>
      <c r="DF126" s="797"/>
      <c r="DG126" s="862" t="s">
        <v>242</v>
      </c>
      <c r="DH126" s="863"/>
      <c r="DI126" s="863"/>
      <c r="DJ126" s="863"/>
      <c r="DK126" s="863"/>
      <c r="DL126" s="863" t="s">
        <v>476</v>
      </c>
      <c r="DM126" s="863"/>
      <c r="DN126" s="863"/>
      <c r="DO126" s="863"/>
      <c r="DP126" s="863"/>
      <c r="DQ126" s="863" t="s">
        <v>242</v>
      </c>
      <c r="DR126" s="863"/>
      <c r="DS126" s="863"/>
      <c r="DT126" s="863"/>
      <c r="DU126" s="863"/>
      <c r="DV126" s="840" t="s">
        <v>242</v>
      </c>
      <c r="DW126" s="840"/>
      <c r="DX126" s="840"/>
      <c r="DY126" s="840"/>
      <c r="DZ126" s="841"/>
    </row>
    <row r="127" spans="1:130" s="248" customFormat="1" ht="26.25" customHeight="1" x14ac:dyDescent="0.15">
      <c r="A127" s="868"/>
      <c r="B127" s="869"/>
      <c r="C127" s="887" t="s">
        <v>489</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242</v>
      </c>
      <c r="AB127" s="826"/>
      <c r="AC127" s="826"/>
      <c r="AD127" s="826"/>
      <c r="AE127" s="827"/>
      <c r="AF127" s="828" t="s">
        <v>242</v>
      </c>
      <c r="AG127" s="826"/>
      <c r="AH127" s="826"/>
      <c r="AI127" s="826"/>
      <c r="AJ127" s="827"/>
      <c r="AK127" s="828" t="s">
        <v>242</v>
      </c>
      <c r="AL127" s="826"/>
      <c r="AM127" s="826"/>
      <c r="AN127" s="826"/>
      <c r="AO127" s="827"/>
      <c r="AP127" s="873" t="s">
        <v>242</v>
      </c>
      <c r="AQ127" s="874"/>
      <c r="AR127" s="874"/>
      <c r="AS127" s="874"/>
      <c r="AT127" s="875"/>
      <c r="AU127" s="284"/>
      <c r="AV127" s="284"/>
      <c r="AW127" s="284"/>
      <c r="AX127" s="890" t="s">
        <v>490</v>
      </c>
      <c r="AY127" s="858"/>
      <c r="AZ127" s="858"/>
      <c r="BA127" s="858"/>
      <c r="BB127" s="858"/>
      <c r="BC127" s="858"/>
      <c r="BD127" s="858"/>
      <c r="BE127" s="859"/>
      <c r="BF127" s="857" t="s">
        <v>491</v>
      </c>
      <c r="BG127" s="858"/>
      <c r="BH127" s="858"/>
      <c r="BI127" s="858"/>
      <c r="BJ127" s="858"/>
      <c r="BK127" s="858"/>
      <c r="BL127" s="859"/>
      <c r="BM127" s="857" t="s">
        <v>492</v>
      </c>
      <c r="BN127" s="858"/>
      <c r="BO127" s="858"/>
      <c r="BP127" s="858"/>
      <c r="BQ127" s="858"/>
      <c r="BR127" s="858"/>
      <c r="BS127" s="859"/>
      <c r="BT127" s="857" t="s">
        <v>493</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494</v>
      </c>
      <c r="CQ127" s="796"/>
      <c r="CR127" s="796"/>
      <c r="CS127" s="796"/>
      <c r="CT127" s="796"/>
      <c r="CU127" s="796"/>
      <c r="CV127" s="796"/>
      <c r="CW127" s="796"/>
      <c r="CX127" s="796"/>
      <c r="CY127" s="796"/>
      <c r="CZ127" s="796"/>
      <c r="DA127" s="796"/>
      <c r="DB127" s="796"/>
      <c r="DC127" s="796"/>
      <c r="DD127" s="796"/>
      <c r="DE127" s="796"/>
      <c r="DF127" s="797"/>
      <c r="DG127" s="862" t="s">
        <v>242</v>
      </c>
      <c r="DH127" s="863"/>
      <c r="DI127" s="863"/>
      <c r="DJ127" s="863"/>
      <c r="DK127" s="863"/>
      <c r="DL127" s="863" t="s">
        <v>242</v>
      </c>
      <c r="DM127" s="863"/>
      <c r="DN127" s="863"/>
      <c r="DO127" s="863"/>
      <c r="DP127" s="863"/>
      <c r="DQ127" s="863" t="s">
        <v>242</v>
      </c>
      <c r="DR127" s="863"/>
      <c r="DS127" s="863"/>
      <c r="DT127" s="863"/>
      <c r="DU127" s="863"/>
      <c r="DV127" s="840" t="s">
        <v>242</v>
      </c>
      <c r="DW127" s="840"/>
      <c r="DX127" s="840"/>
      <c r="DY127" s="840"/>
      <c r="DZ127" s="841"/>
    </row>
    <row r="128" spans="1:130" s="248" customFormat="1" ht="26.25" customHeight="1" thickBot="1" x14ac:dyDescent="0.2">
      <c r="A128" s="842" t="s">
        <v>495</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496</v>
      </c>
      <c r="X128" s="844"/>
      <c r="Y128" s="844"/>
      <c r="Z128" s="845"/>
      <c r="AA128" s="846">
        <v>224699</v>
      </c>
      <c r="AB128" s="847"/>
      <c r="AC128" s="847"/>
      <c r="AD128" s="847"/>
      <c r="AE128" s="848"/>
      <c r="AF128" s="849">
        <v>211191</v>
      </c>
      <c r="AG128" s="847"/>
      <c r="AH128" s="847"/>
      <c r="AI128" s="847"/>
      <c r="AJ128" s="848"/>
      <c r="AK128" s="849">
        <v>171921</v>
      </c>
      <c r="AL128" s="847"/>
      <c r="AM128" s="847"/>
      <c r="AN128" s="847"/>
      <c r="AO128" s="848"/>
      <c r="AP128" s="850"/>
      <c r="AQ128" s="851"/>
      <c r="AR128" s="851"/>
      <c r="AS128" s="851"/>
      <c r="AT128" s="852"/>
      <c r="AU128" s="284"/>
      <c r="AV128" s="284"/>
      <c r="AW128" s="284"/>
      <c r="AX128" s="853" t="s">
        <v>497</v>
      </c>
      <c r="AY128" s="854"/>
      <c r="AZ128" s="854"/>
      <c r="BA128" s="854"/>
      <c r="BB128" s="854"/>
      <c r="BC128" s="854"/>
      <c r="BD128" s="854"/>
      <c r="BE128" s="855"/>
      <c r="BF128" s="832" t="s">
        <v>242</v>
      </c>
      <c r="BG128" s="833"/>
      <c r="BH128" s="833"/>
      <c r="BI128" s="833"/>
      <c r="BJ128" s="833"/>
      <c r="BK128" s="833"/>
      <c r="BL128" s="856"/>
      <c r="BM128" s="832">
        <v>14.99</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498</v>
      </c>
      <c r="CQ128" s="774"/>
      <c r="CR128" s="774"/>
      <c r="CS128" s="774"/>
      <c r="CT128" s="774"/>
      <c r="CU128" s="774"/>
      <c r="CV128" s="774"/>
      <c r="CW128" s="774"/>
      <c r="CX128" s="774"/>
      <c r="CY128" s="774"/>
      <c r="CZ128" s="774"/>
      <c r="DA128" s="774"/>
      <c r="DB128" s="774"/>
      <c r="DC128" s="774"/>
      <c r="DD128" s="774"/>
      <c r="DE128" s="774"/>
      <c r="DF128" s="775"/>
      <c r="DG128" s="836" t="s">
        <v>242</v>
      </c>
      <c r="DH128" s="837"/>
      <c r="DI128" s="837"/>
      <c r="DJ128" s="837"/>
      <c r="DK128" s="837"/>
      <c r="DL128" s="837" t="s">
        <v>476</v>
      </c>
      <c r="DM128" s="837"/>
      <c r="DN128" s="837"/>
      <c r="DO128" s="837"/>
      <c r="DP128" s="837"/>
      <c r="DQ128" s="837" t="s">
        <v>242</v>
      </c>
      <c r="DR128" s="837"/>
      <c r="DS128" s="837"/>
      <c r="DT128" s="837"/>
      <c r="DU128" s="837"/>
      <c r="DV128" s="838" t="s">
        <v>499</v>
      </c>
      <c r="DW128" s="838"/>
      <c r="DX128" s="838"/>
      <c r="DY128" s="838"/>
      <c r="DZ128" s="839"/>
    </row>
    <row r="129" spans="1:131" s="248" customFormat="1" ht="26.25" customHeight="1" x14ac:dyDescent="0.15">
      <c r="A129" s="820" t="s">
        <v>108</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500</v>
      </c>
      <c r="X129" s="823"/>
      <c r="Y129" s="823"/>
      <c r="Z129" s="824"/>
      <c r="AA129" s="825">
        <v>4812853</v>
      </c>
      <c r="AB129" s="826"/>
      <c r="AC129" s="826"/>
      <c r="AD129" s="826"/>
      <c r="AE129" s="827"/>
      <c r="AF129" s="828">
        <v>4873252</v>
      </c>
      <c r="AG129" s="826"/>
      <c r="AH129" s="826"/>
      <c r="AI129" s="826"/>
      <c r="AJ129" s="827"/>
      <c r="AK129" s="828">
        <v>5021476</v>
      </c>
      <c r="AL129" s="826"/>
      <c r="AM129" s="826"/>
      <c r="AN129" s="826"/>
      <c r="AO129" s="827"/>
      <c r="AP129" s="829"/>
      <c r="AQ129" s="830"/>
      <c r="AR129" s="830"/>
      <c r="AS129" s="830"/>
      <c r="AT129" s="831"/>
      <c r="AU129" s="286"/>
      <c r="AV129" s="286"/>
      <c r="AW129" s="286"/>
      <c r="AX129" s="795" t="s">
        <v>501</v>
      </c>
      <c r="AY129" s="796"/>
      <c r="AZ129" s="796"/>
      <c r="BA129" s="796"/>
      <c r="BB129" s="796"/>
      <c r="BC129" s="796"/>
      <c r="BD129" s="796"/>
      <c r="BE129" s="797"/>
      <c r="BF129" s="815" t="s">
        <v>476</v>
      </c>
      <c r="BG129" s="816"/>
      <c r="BH129" s="816"/>
      <c r="BI129" s="816"/>
      <c r="BJ129" s="816"/>
      <c r="BK129" s="816"/>
      <c r="BL129" s="817"/>
      <c r="BM129" s="815">
        <v>19.989999999999998</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502</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503</v>
      </c>
      <c r="X130" s="823"/>
      <c r="Y130" s="823"/>
      <c r="Z130" s="824"/>
      <c r="AA130" s="825">
        <v>884682</v>
      </c>
      <c r="AB130" s="826"/>
      <c r="AC130" s="826"/>
      <c r="AD130" s="826"/>
      <c r="AE130" s="827"/>
      <c r="AF130" s="828">
        <v>962591</v>
      </c>
      <c r="AG130" s="826"/>
      <c r="AH130" s="826"/>
      <c r="AI130" s="826"/>
      <c r="AJ130" s="827"/>
      <c r="AK130" s="828">
        <v>946931</v>
      </c>
      <c r="AL130" s="826"/>
      <c r="AM130" s="826"/>
      <c r="AN130" s="826"/>
      <c r="AO130" s="827"/>
      <c r="AP130" s="829"/>
      <c r="AQ130" s="830"/>
      <c r="AR130" s="830"/>
      <c r="AS130" s="830"/>
      <c r="AT130" s="831"/>
      <c r="AU130" s="286"/>
      <c r="AV130" s="286"/>
      <c r="AW130" s="286"/>
      <c r="AX130" s="795" t="s">
        <v>504</v>
      </c>
      <c r="AY130" s="796"/>
      <c r="AZ130" s="796"/>
      <c r="BA130" s="796"/>
      <c r="BB130" s="796"/>
      <c r="BC130" s="796"/>
      <c r="BD130" s="796"/>
      <c r="BE130" s="797"/>
      <c r="BF130" s="798">
        <v>8.6999999999999993</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505</v>
      </c>
      <c r="X131" s="806"/>
      <c r="Y131" s="806"/>
      <c r="Z131" s="807"/>
      <c r="AA131" s="808">
        <v>3928171</v>
      </c>
      <c r="AB131" s="809"/>
      <c r="AC131" s="809"/>
      <c r="AD131" s="809"/>
      <c r="AE131" s="810"/>
      <c r="AF131" s="811">
        <v>3910661</v>
      </c>
      <c r="AG131" s="809"/>
      <c r="AH131" s="809"/>
      <c r="AI131" s="809"/>
      <c r="AJ131" s="810"/>
      <c r="AK131" s="811">
        <v>4074545</v>
      </c>
      <c r="AL131" s="809"/>
      <c r="AM131" s="809"/>
      <c r="AN131" s="809"/>
      <c r="AO131" s="810"/>
      <c r="AP131" s="812"/>
      <c r="AQ131" s="813"/>
      <c r="AR131" s="813"/>
      <c r="AS131" s="813"/>
      <c r="AT131" s="814"/>
      <c r="AU131" s="286"/>
      <c r="AV131" s="286"/>
      <c r="AW131" s="286"/>
      <c r="AX131" s="773" t="s">
        <v>506</v>
      </c>
      <c r="AY131" s="774"/>
      <c r="AZ131" s="774"/>
      <c r="BA131" s="774"/>
      <c r="BB131" s="774"/>
      <c r="BC131" s="774"/>
      <c r="BD131" s="774"/>
      <c r="BE131" s="775"/>
      <c r="BF131" s="776">
        <v>62.2</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507</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508</v>
      </c>
      <c r="W132" s="786"/>
      <c r="X132" s="786"/>
      <c r="Y132" s="786"/>
      <c r="Z132" s="787"/>
      <c r="AA132" s="788">
        <v>8.6310397380000001</v>
      </c>
      <c r="AB132" s="789"/>
      <c r="AC132" s="789"/>
      <c r="AD132" s="789"/>
      <c r="AE132" s="790"/>
      <c r="AF132" s="791">
        <v>8.9610937899999996</v>
      </c>
      <c r="AG132" s="789"/>
      <c r="AH132" s="789"/>
      <c r="AI132" s="789"/>
      <c r="AJ132" s="790"/>
      <c r="AK132" s="791">
        <v>8.7331714340000008</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509</v>
      </c>
      <c r="W133" s="765"/>
      <c r="X133" s="765"/>
      <c r="Y133" s="765"/>
      <c r="Z133" s="766"/>
      <c r="AA133" s="767">
        <v>8.4</v>
      </c>
      <c r="AB133" s="768"/>
      <c r="AC133" s="768"/>
      <c r="AD133" s="768"/>
      <c r="AE133" s="769"/>
      <c r="AF133" s="767">
        <v>8.6</v>
      </c>
      <c r="AG133" s="768"/>
      <c r="AH133" s="768"/>
      <c r="AI133" s="768"/>
      <c r="AJ133" s="769"/>
      <c r="AK133" s="767">
        <v>8.6999999999999993</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RQClJBuWZmjLbpQ/UOZDESIafcHQb5axLluddlYTl1y0HsFDxpKQ/qFVdAz8avQZFfBbMOZjKkYCtHuWqKd4QQ==" saltValue="yD71D8NoJCGleVVxM6QvA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election activeCell="DG51" sqref="DG51"/>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510</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oTcVOmK2YqzvBfj7R6G5ZbRyskKBrt+xNWG7DDc1zAJJ1hTEaZDZ+DfhE+AMqFgIJQSl7IO9qU2Z2nnyOnit9A==" saltValue="fZLOgmxQ+32conrBtQdC4g=="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qB8cX48CCEHLHq/vgpOAZ4kgZZi+0R0/j7yPIQlSezNQBFRDu5exDfDUNINwPSiQDMymCfpQLih/AEIbSevGyA==" saltValue="QkqdJkttQp4WXdBAtlAejA==" spinCount="100000" sheet="1" objects="1" scenarios="1"/>
  <dataConsolidate/>
  <phoneticPr fontId="2"/>
  <printOptions horizontalCentered="1" verticalCentered="1"/>
  <pageMargins left="0" right="0" top="0" bottom="0" header="0" footer="0"/>
  <pageSetup paperSize="8" scale="70"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5" zoomScaleSheetLayoutView="85"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511</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512</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513</v>
      </c>
      <c r="AP7" s="305"/>
      <c r="AQ7" s="306" t="s">
        <v>514</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515</v>
      </c>
      <c r="AQ8" s="312" t="s">
        <v>516</v>
      </c>
      <c r="AR8" s="313" t="s">
        <v>517</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518</v>
      </c>
      <c r="AL9" s="1190"/>
      <c r="AM9" s="1190"/>
      <c r="AN9" s="1191"/>
      <c r="AO9" s="314">
        <v>1821387</v>
      </c>
      <c r="AP9" s="314">
        <v>112619</v>
      </c>
      <c r="AQ9" s="315">
        <v>90403</v>
      </c>
      <c r="AR9" s="316">
        <v>24.6</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519</v>
      </c>
      <c r="AL10" s="1190"/>
      <c r="AM10" s="1190"/>
      <c r="AN10" s="1191"/>
      <c r="AO10" s="317">
        <v>206278</v>
      </c>
      <c r="AP10" s="317">
        <v>12754</v>
      </c>
      <c r="AQ10" s="318">
        <v>12167</v>
      </c>
      <c r="AR10" s="319">
        <v>4.8</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520</v>
      </c>
      <c r="AL11" s="1190"/>
      <c r="AM11" s="1190"/>
      <c r="AN11" s="1191"/>
      <c r="AO11" s="317">
        <v>476</v>
      </c>
      <c r="AP11" s="317">
        <v>29</v>
      </c>
      <c r="AQ11" s="318">
        <v>380</v>
      </c>
      <c r="AR11" s="319">
        <v>-92.4</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521</v>
      </c>
      <c r="AL12" s="1190"/>
      <c r="AM12" s="1190"/>
      <c r="AN12" s="1191"/>
      <c r="AO12" s="317" t="s">
        <v>522</v>
      </c>
      <c r="AP12" s="317" t="s">
        <v>522</v>
      </c>
      <c r="AQ12" s="318">
        <v>15</v>
      </c>
      <c r="AR12" s="319" t="s">
        <v>522</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523</v>
      </c>
      <c r="AL13" s="1190"/>
      <c r="AM13" s="1190"/>
      <c r="AN13" s="1191"/>
      <c r="AO13" s="317">
        <v>49926</v>
      </c>
      <c r="AP13" s="317">
        <v>3087</v>
      </c>
      <c r="AQ13" s="318">
        <v>3760</v>
      </c>
      <c r="AR13" s="319">
        <v>-17.899999999999999</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524</v>
      </c>
      <c r="AL14" s="1190"/>
      <c r="AM14" s="1190"/>
      <c r="AN14" s="1191"/>
      <c r="AO14" s="317">
        <v>24968</v>
      </c>
      <c r="AP14" s="317">
        <v>1544</v>
      </c>
      <c r="AQ14" s="318">
        <v>1994</v>
      </c>
      <c r="AR14" s="319">
        <v>-22.6</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525</v>
      </c>
      <c r="AL15" s="1193"/>
      <c r="AM15" s="1193"/>
      <c r="AN15" s="1194"/>
      <c r="AO15" s="317">
        <v>-149773</v>
      </c>
      <c r="AP15" s="317">
        <v>-9261</v>
      </c>
      <c r="AQ15" s="318">
        <v>-7282</v>
      </c>
      <c r="AR15" s="319">
        <v>27.2</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193</v>
      </c>
      <c r="AL16" s="1193"/>
      <c r="AM16" s="1193"/>
      <c r="AN16" s="1194"/>
      <c r="AO16" s="317">
        <v>1953262</v>
      </c>
      <c r="AP16" s="317">
        <v>120773</v>
      </c>
      <c r="AQ16" s="318">
        <v>101438</v>
      </c>
      <c r="AR16" s="319">
        <v>19.100000000000001</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526</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527</v>
      </c>
      <c r="AP20" s="326" t="s">
        <v>528</v>
      </c>
      <c r="AQ20" s="327" t="s">
        <v>529</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530</v>
      </c>
      <c r="AL21" s="1196"/>
      <c r="AM21" s="1196"/>
      <c r="AN21" s="1197"/>
      <c r="AO21" s="330">
        <v>12.55</v>
      </c>
      <c r="AP21" s="331">
        <v>9.1999999999999993</v>
      </c>
      <c r="AQ21" s="332">
        <v>3.35</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531</v>
      </c>
      <c r="AL22" s="1196"/>
      <c r="AM22" s="1196"/>
      <c r="AN22" s="1197"/>
      <c r="AO22" s="335">
        <v>94.2</v>
      </c>
      <c r="AP22" s="336">
        <v>97</v>
      </c>
      <c r="AQ22" s="337">
        <v>-2.8</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532</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533</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534</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513</v>
      </c>
      <c r="AP30" s="305"/>
      <c r="AQ30" s="306" t="s">
        <v>514</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515</v>
      </c>
      <c r="AQ31" s="312" t="s">
        <v>516</v>
      </c>
      <c r="AR31" s="313" t="s">
        <v>517</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535</v>
      </c>
      <c r="AL32" s="1179"/>
      <c r="AM32" s="1179"/>
      <c r="AN32" s="1180"/>
      <c r="AO32" s="345">
        <v>1408030</v>
      </c>
      <c r="AP32" s="345">
        <v>87061</v>
      </c>
      <c r="AQ32" s="346">
        <v>48014</v>
      </c>
      <c r="AR32" s="347">
        <v>81.3</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536</v>
      </c>
      <c r="AL33" s="1179"/>
      <c r="AM33" s="1179"/>
      <c r="AN33" s="1180"/>
      <c r="AO33" s="345" t="s">
        <v>522</v>
      </c>
      <c r="AP33" s="345" t="s">
        <v>522</v>
      </c>
      <c r="AQ33" s="346" t="s">
        <v>522</v>
      </c>
      <c r="AR33" s="347" t="s">
        <v>522</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537</v>
      </c>
      <c r="AL34" s="1179"/>
      <c r="AM34" s="1179"/>
      <c r="AN34" s="1180"/>
      <c r="AO34" s="345" t="s">
        <v>522</v>
      </c>
      <c r="AP34" s="345" t="s">
        <v>522</v>
      </c>
      <c r="AQ34" s="346" t="s">
        <v>522</v>
      </c>
      <c r="AR34" s="347" t="s">
        <v>522</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538</v>
      </c>
      <c r="AL35" s="1179"/>
      <c r="AM35" s="1179"/>
      <c r="AN35" s="1180"/>
      <c r="AO35" s="345" t="s">
        <v>522</v>
      </c>
      <c r="AP35" s="345" t="s">
        <v>522</v>
      </c>
      <c r="AQ35" s="346">
        <v>14725</v>
      </c>
      <c r="AR35" s="347" t="s">
        <v>522</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539</v>
      </c>
      <c r="AL36" s="1179"/>
      <c r="AM36" s="1179"/>
      <c r="AN36" s="1180"/>
      <c r="AO36" s="345">
        <v>66513</v>
      </c>
      <c r="AP36" s="345">
        <v>4113</v>
      </c>
      <c r="AQ36" s="346">
        <v>3255</v>
      </c>
      <c r="AR36" s="347">
        <v>26.4</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540</v>
      </c>
      <c r="AL37" s="1179"/>
      <c r="AM37" s="1179"/>
      <c r="AN37" s="1180"/>
      <c r="AO37" s="345" t="s">
        <v>522</v>
      </c>
      <c r="AP37" s="345" t="s">
        <v>522</v>
      </c>
      <c r="AQ37" s="346">
        <v>482</v>
      </c>
      <c r="AR37" s="347" t="s">
        <v>522</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541</v>
      </c>
      <c r="AL38" s="1176"/>
      <c r="AM38" s="1176"/>
      <c r="AN38" s="1177"/>
      <c r="AO38" s="348">
        <v>146</v>
      </c>
      <c r="AP38" s="348">
        <v>9</v>
      </c>
      <c r="AQ38" s="349">
        <v>3</v>
      </c>
      <c r="AR38" s="337">
        <v>200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542</v>
      </c>
      <c r="AL39" s="1176"/>
      <c r="AM39" s="1176"/>
      <c r="AN39" s="1177"/>
      <c r="AO39" s="345">
        <v>-171921</v>
      </c>
      <c r="AP39" s="345">
        <v>-10630</v>
      </c>
      <c r="AQ39" s="346">
        <v>-3561</v>
      </c>
      <c r="AR39" s="347">
        <v>198.5</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543</v>
      </c>
      <c r="AL40" s="1179"/>
      <c r="AM40" s="1179"/>
      <c r="AN40" s="1180"/>
      <c r="AO40" s="345">
        <v>-946931</v>
      </c>
      <c r="AP40" s="345">
        <v>-58550</v>
      </c>
      <c r="AQ40" s="346">
        <v>-44235</v>
      </c>
      <c r="AR40" s="347">
        <v>32.4</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308</v>
      </c>
      <c r="AL41" s="1182"/>
      <c r="AM41" s="1182"/>
      <c r="AN41" s="1183"/>
      <c r="AO41" s="345">
        <v>355837</v>
      </c>
      <c r="AP41" s="345">
        <v>22002</v>
      </c>
      <c r="AQ41" s="346">
        <v>18685</v>
      </c>
      <c r="AR41" s="347">
        <v>17.8</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544</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545</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546</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513</v>
      </c>
      <c r="AN49" s="1186" t="s">
        <v>547</v>
      </c>
      <c r="AO49" s="1187"/>
      <c r="AP49" s="1187"/>
      <c r="AQ49" s="1187"/>
      <c r="AR49" s="118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548</v>
      </c>
      <c r="AO50" s="362" t="s">
        <v>549</v>
      </c>
      <c r="AP50" s="363" t="s">
        <v>550</v>
      </c>
      <c r="AQ50" s="364" t="s">
        <v>551</v>
      </c>
      <c r="AR50" s="365" t="s">
        <v>552</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553</v>
      </c>
      <c r="AL51" s="358"/>
      <c r="AM51" s="366">
        <v>1089822</v>
      </c>
      <c r="AN51" s="367">
        <v>62165</v>
      </c>
      <c r="AO51" s="368">
        <v>-32.799999999999997</v>
      </c>
      <c r="AP51" s="369">
        <v>67293</v>
      </c>
      <c r="AQ51" s="370">
        <v>-3.1</v>
      </c>
      <c r="AR51" s="371">
        <v>-29.7</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554</v>
      </c>
      <c r="AM52" s="374">
        <v>442212</v>
      </c>
      <c r="AN52" s="375">
        <v>25225</v>
      </c>
      <c r="AO52" s="376">
        <v>-56.2</v>
      </c>
      <c r="AP52" s="377">
        <v>35076</v>
      </c>
      <c r="AQ52" s="378">
        <v>-8.1999999999999993</v>
      </c>
      <c r="AR52" s="379">
        <v>-48</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555</v>
      </c>
      <c r="AL53" s="358"/>
      <c r="AM53" s="366">
        <v>1606910</v>
      </c>
      <c r="AN53" s="367">
        <v>93686</v>
      </c>
      <c r="AO53" s="368">
        <v>50.7</v>
      </c>
      <c r="AP53" s="369">
        <v>67343</v>
      </c>
      <c r="AQ53" s="370">
        <v>0.1</v>
      </c>
      <c r="AR53" s="371">
        <v>50.6</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554</v>
      </c>
      <c r="AM54" s="374">
        <v>643357</v>
      </c>
      <c r="AN54" s="375">
        <v>37509</v>
      </c>
      <c r="AO54" s="376">
        <v>48.7</v>
      </c>
      <c r="AP54" s="377">
        <v>32865</v>
      </c>
      <c r="AQ54" s="378">
        <v>-6.3</v>
      </c>
      <c r="AR54" s="379">
        <v>55</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556</v>
      </c>
      <c r="AL55" s="358"/>
      <c r="AM55" s="366">
        <v>1162903</v>
      </c>
      <c r="AN55" s="367">
        <v>69200</v>
      </c>
      <c r="AO55" s="368">
        <v>-26.1</v>
      </c>
      <c r="AP55" s="369">
        <v>73475</v>
      </c>
      <c r="AQ55" s="370">
        <v>9.1</v>
      </c>
      <c r="AR55" s="371">
        <v>-35.200000000000003</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554</v>
      </c>
      <c r="AM56" s="374">
        <v>704028</v>
      </c>
      <c r="AN56" s="375">
        <v>41894</v>
      </c>
      <c r="AO56" s="376">
        <v>11.7</v>
      </c>
      <c r="AP56" s="377">
        <v>43072</v>
      </c>
      <c r="AQ56" s="378">
        <v>31.1</v>
      </c>
      <c r="AR56" s="379">
        <v>-19.399999999999999</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557</v>
      </c>
      <c r="AL57" s="358"/>
      <c r="AM57" s="366">
        <v>2982888</v>
      </c>
      <c r="AN57" s="367">
        <v>181507</v>
      </c>
      <c r="AO57" s="368">
        <v>162.30000000000001</v>
      </c>
      <c r="AP57" s="369">
        <v>87464</v>
      </c>
      <c r="AQ57" s="370">
        <v>19</v>
      </c>
      <c r="AR57" s="371">
        <v>143.30000000000001</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554</v>
      </c>
      <c r="AM58" s="374">
        <v>1140630</v>
      </c>
      <c r="AN58" s="375">
        <v>69407</v>
      </c>
      <c r="AO58" s="376">
        <v>65.7</v>
      </c>
      <c r="AP58" s="377">
        <v>47479</v>
      </c>
      <c r="AQ58" s="378">
        <v>10.199999999999999</v>
      </c>
      <c r="AR58" s="379">
        <v>55.5</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558</v>
      </c>
      <c r="AL59" s="358"/>
      <c r="AM59" s="366">
        <v>845033</v>
      </c>
      <c r="AN59" s="367">
        <v>52250</v>
      </c>
      <c r="AO59" s="368">
        <v>-71.2</v>
      </c>
      <c r="AP59" s="369">
        <v>96248</v>
      </c>
      <c r="AQ59" s="370">
        <v>10</v>
      </c>
      <c r="AR59" s="371">
        <v>-81.2</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554</v>
      </c>
      <c r="AM60" s="374">
        <v>642653</v>
      </c>
      <c r="AN60" s="375">
        <v>39736</v>
      </c>
      <c r="AO60" s="376">
        <v>-42.7</v>
      </c>
      <c r="AP60" s="377">
        <v>55768</v>
      </c>
      <c r="AQ60" s="378">
        <v>17.5</v>
      </c>
      <c r="AR60" s="379">
        <v>-60.2</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559</v>
      </c>
      <c r="AL61" s="380"/>
      <c r="AM61" s="381">
        <v>1537511</v>
      </c>
      <c r="AN61" s="382">
        <v>91762</v>
      </c>
      <c r="AO61" s="383">
        <v>16.600000000000001</v>
      </c>
      <c r="AP61" s="384">
        <v>78365</v>
      </c>
      <c r="AQ61" s="385">
        <v>7</v>
      </c>
      <c r="AR61" s="371">
        <v>9.6</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554</v>
      </c>
      <c r="AM62" s="374">
        <v>714576</v>
      </c>
      <c r="AN62" s="375">
        <v>42754</v>
      </c>
      <c r="AO62" s="376">
        <v>5.4</v>
      </c>
      <c r="AP62" s="377">
        <v>42852</v>
      </c>
      <c r="AQ62" s="378">
        <v>8.9</v>
      </c>
      <c r="AR62" s="379">
        <v>-3.5</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ac452Ij4yTfXaHyFS0+Q9x/bjcC4JC9FSUaKslL9DtROAqYYPdQEM91ztmBCcPH9xSmDJ0ywVPK7w7j2Gj0lHA==" saltValue="Yi39GLncd2j9MKm2QfHO6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election activeCell="BJ97" sqref="BJ97"/>
    </sheetView>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561</v>
      </c>
    </row>
    <row r="120" spans="125:125" ht="13.5" hidden="1" customHeight="1" x14ac:dyDescent="0.15"/>
    <row r="121" spans="125:125" ht="13.5" hidden="1" customHeight="1" x14ac:dyDescent="0.15">
      <c r="DU121" s="292"/>
    </row>
  </sheetData>
  <sheetProtection algorithmName="SHA-512" hashValue="hRIe/nyiXJAd90bnC6xXDHn71pd0klaof+9AC6PPEycUjgDgfa04qrowgEw2uFMHGVm3hQip5XqZZ0WsBa4W1w==" saltValue="tDjmrvoaGZ0+euPaqJljzg=="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election activeCell="AF101" sqref="AF101"/>
    </sheetView>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562</v>
      </c>
    </row>
  </sheetData>
  <sheetProtection algorithmName="SHA-512" hashValue="WwAOAntzOZcAMrD5DyWBz9oVv5ir87ygPus/wqoHLHRuSFIXFZLnBGcK6Mbw3V3aOs5XqFRltS99T6WwFNglag==" saltValue="b+5BXwoq7Jh7s6SnFNeuhw=="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200" t="s">
        <v>3</v>
      </c>
      <c r="D47" s="1200"/>
      <c r="E47" s="1201"/>
      <c r="F47" s="11">
        <v>30.88</v>
      </c>
      <c r="G47" s="12">
        <v>30.62</v>
      </c>
      <c r="H47" s="12">
        <v>27.62</v>
      </c>
      <c r="I47" s="12">
        <v>21.64</v>
      </c>
      <c r="J47" s="13">
        <v>25.43</v>
      </c>
    </row>
    <row r="48" spans="2:10" ht="57.75" customHeight="1" x14ac:dyDescent="0.15">
      <c r="B48" s="14"/>
      <c r="C48" s="1202" t="s">
        <v>4</v>
      </c>
      <c r="D48" s="1202"/>
      <c r="E48" s="1203"/>
      <c r="F48" s="15">
        <v>12.38</v>
      </c>
      <c r="G48" s="16">
        <v>11.26</v>
      </c>
      <c r="H48" s="16">
        <v>7.2</v>
      </c>
      <c r="I48" s="16">
        <v>0.81</v>
      </c>
      <c r="J48" s="17">
        <v>1.03</v>
      </c>
    </row>
    <row r="49" spans="2:10" ht="57.75" customHeight="1" thickBot="1" x14ac:dyDescent="0.2">
      <c r="B49" s="18"/>
      <c r="C49" s="1204" t="s">
        <v>5</v>
      </c>
      <c r="D49" s="1204"/>
      <c r="E49" s="1205"/>
      <c r="F49" s="19">
        <v>0.71</v>
      </c>
      <c r="G49" s="20" t="s">
        <v>568</v>
      </c>
      <c r="H49" s="20" t="s">
        <v>569</v>
      </c>
      <c r="I49" s="20" t="s">
        <v>570</v>
      </c>
      <c r="J49" s="21">
        <v>4.68</v>
      </c>
    </row>
    <row r="50" spans="2:10" ht="13.5" customHeight="1" x14ac:dyDescent="0.15"/>
  </sheetData>
  <sheetProtection algorithmName="SHA-512" hashValue="NRyQk938i9mJWfo8DBjK69/shhqmITMqEDDt0kx273mjaip7PcKNssojotndB4MWmASiaXey/BD3qKBHa45vMw==" saltValue="dbCPArvDr0j0j6jsBucveQ=="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5" zoomScaleNormal="85" zoomScaleSheetLayoutView="100" workbookViewId="0">
      <selection activeCell="K32" sqref="K32"/>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212" t="s">
        <v>571</v>
      </c>
      <c r="D34" s="1212"/>
      <c r="E34" s="1213"/>
      <c r="F34" s="32" t="s">
        <v>572</v>
      </c>
      <c r="G34" s="33" t="s">
        <v>573</v>
      </c>
      <c r="H34" s="33" t="s">
        <v>573</v>
      </c>
      <c r="I34" s="33" t="s">
        <v>574</v>
      </c>
      <c r="J34" s="34" t="s">
        <v>575</v>
      </c>
      <c r="K34" s="22"/>
      <c r="L34" s="22"/>
      <c r="M34" s="22"/>
      <c r="N34" s="22"/>
      <c r="O34" s="22"/>
      <c r="P34" s="22"/>
    </row>
    <row r="35" spans="1:16" ht="39" customHeight="1" x14ac:dyDescent="0.15">
      <c r="A35" s="22"/>
      <c r="B35" s="35"/>
      <c r="C35" s="1206" t="s">
        <v>576</v>
      </c>
      <c r="D35" s="1207"/>
      <c r="E35" s="1208"/>
      <c r="F35" s="36" t="s">
        <v>577</v>
      </c>
      <c r="G35" s="37" t="s">
        <v>578</v>
      </c>
      <c r="H35" s="37" t="s">
        <v>579</v>
      </c>
      <c r="I35" s="37" t="s">
        <v>580</v>
      </c>
      <c r="J35" s="38" t="s">
        <v>581</v>
      </c>
      <c r="K35" s="22"/>
      <c r="L35" s="22"/>
      <c r="M35" s="22"/>
      <c r="N35" s="22"/>
      <c r="O35" s="22"/>
      <c r="P35" s="22"/>
    </row>
    <row r="36" spans="1:16" ht="39" customHeight="1" x14ac:dyDescent="0.15">
      <c r="A36" s="22"/>
      <c r="B36" s="35"/>
      <c r="C36" s="1206" t="s">
        <v>582</v>
      </c>
      <c r="D36" s="1207"/>
      <c r="E36" s="1208"/>
      <c r="F36" s="36">
        <v>23.95</v>
      </c>
      <c r="G36" s="37">
        <v>22.44</v>
      </c>
      <c r="H36" s="37">
        <v>18.37</v>
      </c>
      <c r="I36" s="37">
        <v>11.71</v>
      </c>
      <c r="J36" s="38">
        <v>11.42</v>
      </c>
      <c r="K36" s="22"/>
      <c r="L36" s="22"/>
      <c r="M36" s="22"/>
      <c r="N36" s="22"/>
      <c r="O36" s="22"/>
      <c r="P36" s="22"/>
    </row>
    <row r="37" spans="1:16" ht="39" customHeight="1" x14ac:dyDescent="0.15">
      <c r="A37" s="22"/>
      <c r="B37" s="35"/>
      <c r="C37" s="1206" t="s">
        <v>583</v>
      </c>
      <c r="D37" s="1207"/>
      <c r="E37" s="1208"/>
      <c r="F37" s="36" t="s">
        <v>584</v>
      </c>
      <c r="G37" s="37" t="s">
        <v>585</v>
      </c>
      <c r="H37" s="37" t="s">
        <v>586</v>
      </c>
      <c r="I37" s="37">
        <v>1.32</v>
      </c>
      <c r="J37" s="38">
        <v>0.31</v>
      </c>
      <c r="K37" s="22"/>
      <c r="L37" s="22"/>
      <c r="M37" s="22"/>
      <c r="N37" s="22"/>
      <c r="O37" s="22"/>
      <c r="P37" s="22"/>
    </row>
    <row r="38" spans="1:16" ht="39" customHeight="1" x14ac:dyDescent="0.15">
      <c r="A38" s="22"/>
      <c r="B38" s="35"/>
      <c r="C38" s="1206" t="s">
        <v>587</v>
      </c>
      <c r="D38" s="1207"/>
      <c r="E38" s="1208"/>
      <c r="F38" s="36">
        <v>0.06</v>
      </c>
      <c r="G38" s="37">
        <v>0.06</v>
      </c>
      <c r="H38" s="37">
        <v>7.0000000000000007E-2</v>
      </c>
      <c r="I38" s="37">
        <v>7.0000000000000007E-2</v>
      </c>
      <c r="J38" s="38">
        <v>0.05</v>
      </c>
      <c r="K38" s="22"/>
      <c r="L38" s="22"/>
      <c r="M38" s="22"/>
      <c r="N38" s="22"/>
      <c r="O38" s="22"/>
      <c r="P38" s="22"/>
    </row>
    <row r="39" spans="1:16" ht="39" customHeight="1" x14ac:dyDescent="0.15">
      <c r="A39" s="22"/>
      <c r="B39" s="35"/>
      <c r="C39" s="1206"/>
      <c r="D39" s="1207"/>
      <c r="E39" s="1208"/>
      <c r="F39" s="36"/>
      <c r="G39" s="37"/>
      <c r="H39" s="37"/>
      <c r="I39" s="37"/>
      <c r="J39" s="38"/>
      <c r="K39" s="22"/>
      <c r="L39" s="22"/>
      <c r="M39" s="22"/>
      <c r="N39" s="22"/>
      <c r="O39" s="22"/>
      <c r="P39" s="22"/>
    </row>
    <row r="40" spans="1:16" ht="39" customHeight="1" x14ac:dyDescent="0.15">
      <c r="A40" s="22"/>
      <c r="B40" s="35"/>
      <c r="C40" s="1206"/>
      <c r="D40" s="1207"/>
      <c r="E40" s="1208"/>
      <c r="F40" s="36"/>
      <c r="G40" s="37"/>
      <c r="H40" s="37"/>
      <c r="I40" s="37"/>
      <c r="J40" s="38"/>
      <c r="K40" s="22"/>
      <c r="L40" s="22"/>
      <c r="M40" s="22"/>
      <c r="N40" s="22"/>
      <c r="O40" s="22"/>
      <c r="P40" s="22"/>
    </row>
    <row r="41" spans="1:16" ht="39" customHeight="1" x14ac:dyDescent="0.15">
      <c r="A41" s="22"/>
      <c r="B41" s="35"/>
      <c r="C41" s="1206"/>
      <c r="D41" s="1207"/>
      <c r="E41" s="1208"/>
      <c r="F41" s="36"/>
      <c r="G41" s="37"/>
      <c r="H41" s="37"/>
      <c r="I41" s="37"/>
      <c r="J41" s="38"/>
      <c r="K41" s="22"/>
      <c r="L41" s="22"/>
      <c r="M41" s="22"/>
      <c r="N41" s="22"/>
      <c r="O41" s="22"/>
      <c r="P41" s="22"/>
    </row>
    <row r="42" spans="1:16" ht="39" customHeight="1" x14ac:dyDescent="0.15">
      <c r="A42" s="22"/>
      <c r="B42" s="39"/>
      <c r="C42" s="1206" t="s">
        <v>588</v>
      </c>
      <c r="D42" s="1207"/>
      <c r="E42" s="1208"/>
      <c r="F42" s="36" t="s">
        <v>522</v>
      </c>
      <c r="G42" s="37" t="s">
        <v>522</v>
      </c>
      <c r="H42" s="37" t="s">
        <v>522</v>
      </c>
      <c r="I42" s="37" t="s">
        <v>522</v>
      </c>
      <c r="J42" s="38" t="s">
        <v>522</v>
      </c>
      <c r="K42" s="22"/>
      <c r="L42" s="22"/>
      <c r="M42" s="22"/>
      <c r="N42" s="22"/>
      <c r="O42" s="22"/>
      <c r="P42" s="22"/>
    </row>
    <row r="43" spans="1:16" ht="39" customHeight="1" thickBot="1" x14ac:dyDescent="0.2">
      <c r="A43" s="22"/>
      <c r="B43" s="40"/>
      <c r="C43" s="1209" t="s">
        <v>589</v>
      </c>
      <c r="D43" s="1210"/>
      <c r="E43" s="1211"/>
      <c r="F43" s="41">
        <v>1.22</v>
      </c>
      <c r="G43" s="42">
        <v>1.1599999999999999</v>
      </c>
      <c r="H43" s="42">
        <v>3.87</v>
      </c>
      <c r="I43" s="42" t="s">
        <v>522</v>
      </c>
      <c r="J43" s="43" t="s">
        <v>522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L5tNmDZ3IxDOxDcihsahGCgs35w+n1v+Clk6VWJZWt3MQ023cHEd358ColwAyHs1uwrepzed5LmtxD/vJbKnEQ==" saltValue="XieW8QsP4lsTgnsa0+UVH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8"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232" t="s">
        <v>11</v>
      </c>
      <c r="C45" s="1233"/>
      <c r="D45" s="58"/>
      <c r="E45" s="1238" t="s">
        <v>12</v>
      </c>
      <c r="F45" s="1238"/>
      <c r="G45" s="1238"/>
      <c r="H45" s="1238"/>
      <c r="I45" s="1238"/>
      <c r="J45" s="1239"/>
      <c r="K45" s="59">
        <v>1373</v>
      </c>
      <c r="L45" s="60">
        <v>1451</v>
      </c>
      <c r="M45" s="60">
        <v>1359</v>
      </c>
      <c r="N45" s="60">
        <v>1461</v>
      </c>
      <c r="O45" s="61">
        <v>1408</v>
      </c>
      <c r="P45" s="48"/>
      <c r="Q45" s="48"/>
      <c r="R45" s="48"/>
      <c r="S45" s="48"/>
      <c r="T45" s="48"/>
      <c r="U45" s="48"/>
    </row>
    <row r="46" spans="1:21" ht="30.75" customHeight="1" x14ac:dyDescent="0.15">
      <c r="A46" s="48"/>
      <c r="B46" s="1234"/>
      <c r="C46" s="1235"/>
      <c r="D46" s="62"/>
      <c r="E46" s="1216" t="s">
        <v>13</v>
      </c>
      <c r="F46" s="1216"/>
      <c r="G46" s="1216"/>
      <c r="H46" s="1216"/>
      <c r="I46" s="1216"/>
      <c r="J46" s="1217"/>
      <c r="K46" s="63" t="s">
        <v>522</v>
      </c>
      <c r="L46" s="64" t="s">
        <v>522</v>
      </c>
      <c r="M46" s="64" t="s">
        <v>522</v>
      </c>
      <c r="N46" s="64" t="s">
        <v>522</v>
      </c>
      <c r="O46" s="65" t="s">
        <v>522</v>
      </c>
      <c r="P46" s="48"/>
      <c r="Q46" s="48"/>
      <c r="R46" s="48"/>
      <c r="S46" s="48"/>
      <c r="T46" s="48"/>
      <c r="U46" s="48"/>
    </row>
    <row r="47" spans="1:21" ht="30.75" customHeight="1" x14ac:dyDescent="0.15">
      <c r="A47" s="48"/>
      <c r="B47" s="1234"/>
      <c r="C47" s="1235"/>
      <c r="D47" s="62"/>
      <c r="E47" s="1216" t="s">
        <v>14</v>
      </c>
      <c r="F47" s="1216"/>
      <c r="G47" s="1216"/>
      <c r="H47" s="1216"/>
      <c r="I47" s="1216"/>
      <c r="J47" s="1217"/>
      <c r="K47" s="63" t="s">
        <v>522</v>
      </c>
      <c r="L47" s="64" t="s">
        <v>522</v>
      </c>
      <c r="M47" s="64" t="s">
        <v>522</v>
      </c>
      <c r="N47" s="64" t="s">
        <v>522</v>
      </c>
      <c r="O47" s="65" t="s">
        <v>522</v>
      </c>
      <c r="P47" s="48"/>
      <c r="Q47" s="48"/>
      <c r="R47" s="48"/>
      <c r="S47" s="48"/>
      <c r="T47" s="48"/>
      <c r="U47" s="48"/>
    </row>
    <row r="48" spans="1:21" ht="30.75" customHeight="1" x14ac:dyDescent="0.15">
      <c r="A48" s="48"/>
      <c r="B48" s="1234"/>
      <c r="C48" s="1235"/>
      <c r="D48" s="62"/>
      <c r="E48" s="1216" t="s">
        <v>15</v>
      </c>
      <c r="F48" s="1216"/>
      <c r="G48" s="1216"/>
      <c r="H48" s="1216"/>
      <c r="I48" s="1216"/>
      <c r="J48" s="1217"/>
      <c r="K48" s="63">
        <v>4</v>
      </c>
      <c r="L48" s="64">
        <v>1</v>
      </c>
      <c r="M48" s="64">
        <v>27</v>
      </c>
      <c r="N48" s="64" t="s">
        <v>522</v>
      </c>
      <c r="O48" s="65" t="s">
        <v>522</v>
      </c>
      <c r="P48" s="48"/>
      <c r="Q48" s="48"/>
      <c r="R48" s="48"/>
      <c r="S48" s="48"/>
      <c r="T48" s="48"/>
      <c r="U48" s="48"/>
    </row>
    <row r="49" spans="1:21" ht="30.75" customHeight="1" x14ac:dyDescent="0.15">
      <c r="A49" s="48"/>
      <c r="B49" s="1234"/>
      <c r="C49" s="1235"/>
      <c r="D49" s="62"/>
      <c r="E49" s="1216" t="s">
        <v>16</v>
      </c>
      <c r="F49" s="1216"/>
      <c r="G49" s="1216"/>
      <c r="H49" s="1216"/>
      <c r="I49" s="1216"/>
      <c r="J49" s="1217"/>
      <c r="K49" s="63">
        <v>78</v>
      </c>
      <c r="L49" s="64">
        <v>61</v>
      </c>
      <c r="M49" s="64">
        <v>62</v>
      </c>
      <c r="N49" s="64">
        <v>63</v>
      </c>
      <c r="O49" s="65">
        <v>67</v>
      </c>
      <c r="P49" s="48"/>
      <c r="Q49" s="48"/>
      <c r="R49" s="48"/>
      <c r="S49" s="48"/>
      <c r="T49" s="48"/>
      <c r="U49" s="48"/>
    </row>
    <row r="50" spans="1:21" ht="30.75" customHeight="1" x14ac:dyDescent="0.15">
      <c r="A50" s="48"/>
      <c r="B50" s="1234"/>
      <c r="C50" s="1235"/>
      <c r="D50" s="62"/>
      <c r="E50" s="1216" t="s">
        <v>17</v>
      </c>
      <c r="F50" s="1216"/>
      <c r="G50" s="1216"/>
      <c r="H50" s="1216"/>
      <c r="I50" s="1216"/>
      <c r="J50" s="1217"/>
      <c r="K50" s="63" t="s">
        <v>522</v>
      </c>
      <c r="L50" s="64" t="s">
        <v>522</v>
      </c>
      <c r="M50" s="64" t="s">
        <v>522</v>
      </c>
      <c r="N50" s="64" t="s">
        <v>522</v>
      </c>
      <c r="O50" s="65" t="s">
        <v>522</v>
      </c>
      <c r="P50" s="48"/>
      <c r="Q50" s="48"/>
      <c r="R50" s="48"/>
      <c r="S50" s="48"/>
      <c r="T50" s="48"/>
      <c r="U50" s="48"/>
    </row>
    <row r="51" spans="1:21" ht="30.75" customHeight="1" x14ac:dyDescent="0.15">
      <c r="A51" s="48"/>
      <c r="B51" s="1236"/>
      <c r="C51" s="1237"/>
      <c r="D51" s="66"/>
      <c r="E51" s="1216" t="s">
        <v>18</v>
      </c>
      <c r="F51" s="1216"/>
      <c r="G51" s="1216"/>
      <c r="H51" s="1216"/>
      <c r="I51" s="1216"/>
      <c r="J51" s="1217"/>
      <c r="K51" s="63">
        <v>1</v>
      </c>
      <c r="L51" s="64">
        <v>1</v>
      </c>
      <c r="M51" s="64">
        <v>1</v>
      </c>
      <c r="N51" s="64">
        <v>0</v>
      </c>
      <c r="O51" s="65">
        <v>0</v>
      </c>
      <c r="P51" s="48"/>
      <c r="Q51" s="48"/>
      <c r="R51" s="48"/>
      <c r="S51" s="48"/>
      <c r="T51" s="48"/>
      <c r="U51" s="48"/>
    </row>
    <row r="52" spans="1:21" ht="30.75" customHeight="1" x14ac:dyDescent="0.15">
      <c r="A52" s="48"/>
      <c r="B52" s="1214" t="s">
        <v>19</v>
      </c>
      <c r="C52" s="1215"/>
      <c r="D52" s="66"/>
      <c r="E52" s="1216" t="s">
        <v>20</v>
      </c>
      <c r="F52" s="1216"/>
      <c r="G52" s="1216"/>
      <c r="H52" s="1216"/>
      <c r="I52" s="1216"/>
      <c r="J52" s="1217"/>
      <c r="K52" s="63">
        <v>1126</v>
      </c>
      <c r="L52" s="64">
        <v>1181</v>
      </c>
      <c r="M52" s="64">
        <v>1110</v>
      </c>
      <c r="N52" s="64">
        <v>1174</v>
      </c>
      <c r="O52" s="65">
        <v>1118</v>
      </c>
      <c r="P52" s="48"/>
      <c r="Q52" s="48"/>
      <c r="R52" s="48"/>
      <c r="S52" s="48"/>
      <c r="T52" s="48"/>
      <c r="U52" s="48"/>
    </row>
    <row r="53" spans="1:21" ht="30.75" customHeight="1" thickBot="1" x14ac:dyDescent="0.2">
      <c r="A53" s="48"/>
      <c r="B53" s="1218" t="s">
        <v>21</v>
      </c>
      <c r="C53" s="1219"/>
      <c r="D53" s="67"/>
      <c r="E53" s="1220" t="s">
        <v>22</v>
      </c>
      <c r="F53" s="1220"/>
      <c r="G53" s="1220"/>
      <c r="H53" s="1220"/>
      <c r="I53" s="1220"/>
      <c r="J53" s="1221"/>
      <c r="K53" s="68">
        <v>330</v>
      </c>
      <c r="L53" s="69">
        <v>333</v>
      </c>
      <c r="M53" s="69">
        <v>339</v>
      </c>
      <c r="N53" s="69">
        <v>350</v>
      </c>
      <c r="O53" s="70">
        <v>357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590</v>
      </c>
      <c r="P55" s="48"/>
      <c r="Q55" s="48"/>
      <c r="R55" s="48"/>
      <c r="S55" s="48"/>
      <c r="T55" s="48"/>
      <c r="U55" s="48"/>
    </row>
    <row r="56" spans="1:21" ht="31.5" customHeight="1" thickBot="1" x14ac:dyDescent="0.2">
      <c r="A56" s="48"/>
      <c r="B56" s="76"/>
      <c r="C56" s="77"/>
      <c r="D56" s="77"/>
      <c r="E56" s="78"/>
      <c r="F56" s="78"/>
      <c r="G56" s="78"/>
      <c r="H56" s="78"/>
      <c r="I56" s="78"/>
      <c r="J56" s="79" t="s">
        <v>2</v>
      </c>
      <c r="K56" s="80" t="s">
        <v>591</v>
      </c>
      <c r="L56" s="81" t="s">
        <v>592</v>
      </c>
      <c r="M56" s="81" t="s">
        <v>593</v>
      </c>
      <c r="N56" s="81" t="s">
        <v>594</v>
      </c>
      <c r="O56" s="82" t="s">
        <v>595</v>
      </c>
      <c r="P56" s="48"/>
      <c r="Q56" s="48"/>
      <c r="R56" s="48"/>
      <c r="S56" s="48"/>
      <c r="T56" s="48"/>
      <c r="U56" s="48"/>
    </row>
    <row r="57" spans="1:21" ht="31.5" customHeight="1" x14ac:dyDescent="0.15">
      <c r="B57" s="1222" t="s">
        <v>25</v>
      </c>
      <c r="C57" s="1223"/>
      <c r="D57" s="1226" t="s">
        <v>26</v>
      </c>
      <c r="E57" s="1227"/>
      <c r="F57" s="1227"/>
      <c r="G57" s="1227"/>
      <c r="H57" s="1227"/>
      <c r="I57" s="1227"/>
      <c r="J57" s="1228"/>
      <c r="K57" s="83"/>
      <c r="L57" s="84"/>
      <c r="M57" s="84"/>
      <c r="N57" s="84"/>
      <c r="O57" s="85"/>
    </row>
    <row r="58" spans="1:21" ht="31.5" customHeight="1" thickBot="1" x14ac:dyDescent="0.2">
      <c r="B58" s="1224"/>
      <c r="C58" s="1225"/>
      <c r="D58" s="1229" t="s">
        <v>27</v>
      </c>
      <c r="E58" s="1230"/>
      <c r="F58" s="1230"/>
      <c r="G58" s="1230"/>
      <c r="H58" s="1230"/>
      <c r="I58" s="1230"/>
      <c r="J58" s="1231"/>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fi+GWLlclRLLv+BocIn28uNrqZASQo+q57sLWjQjHvPK6yhROqx4NDIJ1Pht70d4wpGV1prH0OahWfvT3RPxg==" saltValue="Hej0/lRqDpHQ08vK+gzH6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8" scale="79"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W64"/>
  <sheetViews>
    <sheetView showGridLines="0" zoomScale="70" zoomScaleNormal="70" zoomScaleSheetLayoutView="100" workbookViewId="0">
      <selection activeCell="B53" sqref="B5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565</v>
      </c>
      <c r="G54" s="125" t="s">
        <v>566</v>
      </c>
      <c r="H54" s="126" t="s">
        <v>567</v>
      </c>
    </row>
    <row r="55" spans="2:8" ht="52.5" customHeight="1" x14ac:dyDescent="0.15">
      <c r="B55" s="127"/>
      <c r="C55" s="1248" t="s">
        <v>48</v>
      </c>
      <c r="D55" s="1248"/>
      <c r="E55" s="1249"/>
      <c r="F55" s="128">
        <v>1329</v>
      </c>
      <c r="G55" s="128">
        <v>1054</v>
      </c>
      <c r="H55" s="129">
        <v>1277</v>
      </c>
    </row>
    <row r="56" spans="2:8" ht="52.5" customHeight="1" x14ac:dyDescent="0.15">
      <c r="B56" s="130"/>
      <c r="C56" s="1250" t="s">
        <v>49</v>
      </c>
      <c r="D56" s="1250"/>
      <c r="E56" s="1251"/>
      <c r="F56" s="131">
        <v>299</v>
      </c>
      <c r="G56" s="131">
        <v>299</v>
      </c>
      <c r="H56" s="132">
        <v>299</v>
      </c>
    </row>
    <row r="57" spans="2:8" ht="53.25" customHeight="1" x14ac:dyDescent="0.15">
      <c r="B57" s="130"/>
      <c r="C57" s="1252" t="s">
        <v>50</v>
      </c>
      <c r="D57" s="1252"/>
      <c r="E57" s="1253"/>
      <c r="F57" s="133">
        <v>1230</v>
      </c>
      <c r="G57" s="133">
        <v>1411</v>
      </c>
      <c r="H57" s="134">
        <v>1529</v>
      </c>
    </row>
    <row r="58" spans="2:8" ht="45.75" customHeight="1" x14ac:dyDescent="0.15">
      <c r="B58" s="135"/>
      <c r="C58" s="1240" t="s">
        <v>596</v>
      </c>
      <c r="D58" s="1241"/>
      <c r="E58" s="1242"/>
      <c r="F58" s="136">
        <v>458</v>
      </c>
      <c r="G58" s="136">
        <v>458</v>
      </c>
      <c r="H58" s="137">
        <v>456</v>
      </c>
    </row>
    <row r="59" spans="2:8" ht="45.75" customHeight="1" x14ac:dyDescent="0.15">
      <c r="B59" s="135"/>
      <c r="C59" s="1240" t="s">
        <v>597</v>
      </c>
      <c r="D59" s="1241"/>
      <c r="E59" s="1242"/>
      <c r="F59" s="136">
        <v>287</v>
      </c>
      <c r="G59" s="136">
        <v>327</v>
      </c>
      <c r="H59" s="137">
        <v>299</v>
      </c>
    </row>
    <row r="60" spans="2:8" ht="45.75" customHeight="1" x14ac:dyDescent="0.15">
      <c r="B60" s="135"/>
      <c r="C60" s="1240" t="s">
        <v>598</v>
      </c>
      <c r="D60" s="1241"/>
      <c r="E60" s="1242"/>
      <c r="F60" s="136">
        <v>110</v>
      </c>
      <c r="G60" s="136">
        <v>277</v>
      </c>
      <c r="H60" s="137">
        <v>427</v>
      </c>
    </row>
    <row r="61" spans="2:8" ht="45.75" customHeight="1" x14ac:dyDescent="0.15">
      <c r="B61" s="135"/>
      <c r="C61" s="1240" t="s">
        <v>599</v>
      </c>
      <c r="D61" s="1241"/>
      <c r="E61" s="1242"/>
      <c r="F61" s="136">
        <v>209</v>
      </c>
      <c r="G61" s="136">
        <v>209</v>
      </c>
      <c r="H61" s="137">
        <v>209</v>
      </c>
    </row>
    <row r="62" spans="2:8" ht="45.75" customHeight="1" thickBot="1" x14ac:dyDescent="0.2">
      <c r="B62" s="138"/>
      <c r="C62" s="1243" t="s">
        <v>600</v>
      </c>
      <c r="D62" s="1244"/>
      <c r="E62" s="1245"/>
      <c r="F62" s="139">
        <v>51</v>
      </c>
      <c r="G62" s="139">
        <v>51</v>
      </c>
      <c r="H62" s="140">
        <v>50</v>
      </c>
    </row>
    <row r="63" spans="2:8" ht="52.5" customHeight="1" thickBot="1" x14ac:dyDescent="0.2">
      <c r="B63" s="141"/>
      <c r="C63" s="1246" t="s">
        <v>51</v>
      </c>
      <c r="D63" s="1246"/>
      <c r="E63" s="1247"/>
      <c r="F63" s="142">
        <v>2858</v>
      </c>
      <c r="G63" s="142">
        <v>2764</v>
      </c>
      <c r="H63" s="143">
        <v>3105</v>
      </c>
    </row>
    <row r="64" spans="2:8" ht="15" customHeight="1" x14ac:dyDescent="0.15"/>
  </sheetData>
  <sheetProtection algorithmName="SHA-512" hashValue="qmVU1F7aSZNTZ4froPkgniSOdhe2ZyOVTzPa9Gbef7Sepcgj3oDVjgPIjZvXLjnfssY34lWSpVBa/JZIDQePoQ==" saltValue="DxqaLAwuXOnZwdoB2OQwT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rowBreaks count="1" manualBreakCount="1">
    <brk id="65"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7">
    <pageSetUpPr fitToPage="1"/>
  </sheetPr>
  <dimension ref="B1:M86"/>
  <sheetViews>
    <sheetView showGridLines="0" zoomScale="85" zoomScaleNormal="8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563</v>
      </c>
      <c r="J40" s="100" t="s">
        <v>564</v>
      </c>
      <c r="K40" s="100" t="s">
        <v>565</v>
      </c>
      <c r="L40" s="100" t="s">
        <v>566</v>
      </c>
      <c r="M40" s="101" t="s">
        <v>567</v>
      </c>
    </row>
    <row r="41" spans="2:13" ht="27.75" customHeight="1" x14ac:dyDescent="0.15">
      <c r="B41" s="1266" t="s">
        <v>30</v>
      </c>
      <c r="C41" s="1267"/>
      <c r="D41" s="102"/>
      <c r="E41" s="1268" t="s">
        <v>31</v>
      </c>
      <c r="F41" s="1268"/>
      <c r="G41" s="1268"/>
      <c r="H41" s="1269"/>
      <c r="I41" s="103">
        <v>13207</v>
      </c>
      <c r="J41" s="104">
        <v>13205</v>
      </c>
      <c r="K41" s="104">
        <v>13605</v>
      </c>
      <c r="L41" s="104">
        <v>14473</v>
      </c>
      <c r="M41" s="105">
        <v>14125</v>
      </c>
    </row>
    <row r="42" spans="2:13" ht="27.75" customHeight="1" x14ac:dyDescent="0.15">
      <c r="B42" s="1256"/>
      <c r="C42" s="1257"/>
      <c r="D42" s="106"/>
      <c r="E42" s="1260" t="s">
        <v>32</v>
      </c>
      <c r="F42" s="1260"/>
      <c r="G42" s="1260"/>
      <c r="H42" s="1261"/>
      <c r="I42" s="107" t="s">
        <v>522</v>
      </c>
      <c r="J42" s="108" t="s">
        <v>522</v>
      </c>
      <c r="K42" s="108" t="s">
        <v>522</v>
      </c>
      <c r="L42" s="108" t="s">
        <v>522</v>
      </c>
      <c r="M42" s="109" t="s">
        <v>522</v>
      </c>
    </row>
    <row r="43" spans="2:13" ht="27.75" customHeight="1" x14ac:dyDescent="0.15">
      <c r="B43" s="1256"/>
      <c r="C43" s="1257"/>
      <c r="D43" s="106"/>
      <c r="E43" s="1260" t="s">
        <v>33</v>
      </c>
      <c r="F43" s="1260"/>
      <c r="G43" s="1260"/>
      <c r="H43" s="1261"/>
      <c r="I43" s="107">
        <v>20</v>
      </c>
      <c r="J43" s="108">
        <v>15</v>
      </c>
      <c r="K43" s="108">
        <v>57</v>
      </c>
      <c r="L43" s="108" t="s">
        <v>522</v>
      </c>
      <c r="M43" s="109" t="s">
        <v>522</v>
      </c>
    </row>
    <row r="44" spans="2:13" ht="27.75" customHeight="1" x14ac:dyDescent="0.15">
      <c r="B44" s="1256"/>
      <c r="C44" s="1257"/>
      <c r="D44" s="106"/>
      <c r="E44" s="1260" t="s">
        <v>34</v>
      </c>
      <c r="F44" s="1260"/>
      <c r="G44" s="1260"/>
      <c r="H44" s="1261"/>
      <c r="I44" s="107">
        <v>381</v>
      </c>
      <c r="J44" s="108">
        <v>337</v>
      </c>
      <c r="K44" s="108">
        <v>286</v>
      </c>
      <c r="L44" s="108">
        <v>282</v>
      </c>
      <c r="M44" s="109">
        <v>285</v>
      </c>
    </row>
    <row r="45" spans="2:13" ht="27.75" customHeight="1" x14ac:dyDescent="0.15">
      <c r="B45" s="1256"/>
      <c r="C45" s="1257"/>
      <c r="D45" s="106"/>
      <c r="E45" s="1260" t="s">
        <v>35</v>
      </c>
      <c r="F45" s="1260"/>
      <c r="G45" s="1260"/>
      <c r="H45" s="1261"/>
      <c r="I45" s="107">
        <v>2488</v>
      </c>
      <c r="J45" s="108">
        <v>2262</v>
      </c>
      <c r="K45" s="108">
        <v>2204</v>
      </c>
      <c r="L45" s="108">
        <v>2329</v>
      </c>
      <c r="M45" s="109">
        <v>2355</v>
      </c>
    </row>
    <row r="46" spans="2:13" ht="27.75" customHeight="1" x14ac:dyDescent="0.15">
      <c r="B46" s="1256"/>
      <c r="C46" s="1257"/>
      <c r="D46" s="110"/>
      <c r="E46" s="1260" t="s">
        <v>36</v>
      </c>
      <c r="F46" s="1260"/>
      <c r="G46" s="1260"/>
      <c r="H46" s="1261"/>
      <c r="I46" s="107" t="s">
        <v>522</v>
      </c>
      <c r="J46" s="108" t="s">
        <v>522</v>
      </c>
      <c r="K46" s="108" t="s">
        <v>522</v>
      </c>
      <c r="L46" s="108" t="s">
        <v>522</v>
      </c>
      <c r="M46" s="109" t="s">
        <v>522</v>
      </c>
    </row>
    <row r="47" spans="2:13" ht="27.75" customHeight="1" x14ac:dyDescent="0.15">
      <c r="B47" s="1256"/>
      <c r="C47" s="1257"/>
      <c r="D47" s="111"/>
      <c r="E47" s="1270" t="s">
        <v>37</v>
      </c>
      <c r="F47" s="1271"/>
      <c r="G47" s="1271"/>
      <c r="H47" s="1272"/>
      <c r="I47" s="107" t="s">
        <v>522</v>
      </c>
      <c r="J47" s="108" t="s">
        <v>522</v>
      </c>
      <c r="K47" s="108" t="s">
        <v>522</v>
      </c>
      <c r="L47" s="108" t="s">
        <v>522</v>
      </c>
      <c r="M47" s="109" t="s">
        <v>522</v>
      </c>
    </row>
    <row r="48" spans="2:13" ht="27.75" customHeight="1" x14ac:dyDescent="0.15">
      <c r="B48" s="1256"/>
      <c r="C48" s="1257"/>
      <c r="D48" s="106"/>
      <c r="E48" s="1260" t="s">
        <v>38</v>
      </c>
      <c r="F48" s="1260"/>
      <c r="G48" s="1260"/>
      <c r="H48" s="1261"/>
      <c r="I48" s="107" t="s">
        <v>522</v>
      </c>
      <c r="J48" s="108" t="s">
        <v>522</v>
      </c>
      <c r="K48" s="108" t="s">
        <v>522</v>
      </c>
      <c r="L48" s="108" t="s">
        <v>522</v>
      </c>
      <c r="M48" s="109" t="s">
        <v>522</v>
      </c>
    </row>
    <row r="49" spans="2:13" ht="27.75" customHeight="1" x14ac:dyDescent="0.15">
      <c r="B49" s="1258"/>
      <c r="C49" s="1259"/>
      <c r="D49" s="106"/>
      <c r="E49" s="1260" t="s">
        <v>39</v>
      </c>
      <c r="F49" s="1260"/>
      <c r="G49" s="1260"/>
      <c r="H49" s="1261"/>
      <c r="I49" s="107" t="s">
        <v>522</v>
      </c>
      <c r="J49" s="108" t="s">
        <v>522</v>
      </c>
      <c r="K49" s="108" t="s">
        <v>522</v>
      </c>
      <c r="L49" s="108" t="s">
        <v>522</v>
      </c>
      <c r="M49" s="109" t="s">
        <v>522</v>
      </c>
    </row>
    <row r="50" spans="2:13" ht="27.75" customHeight="1" x14ac:dyDescent="0.15">
      <c r="B50" s="1254" t="s">
        <v>40</v>
      </c>
      <c r="C50" s="1255"/>
      <c r="D50" s="112"/>
      <c r="E50" s="1260" t="s">
        <v>41</v>
      </c>
      <c r="F50" s="1260"/>
      <c r="G50" s="1260"/>
      <c r="H50" s="1261"/>
      <c r="I50" s="107">
        <v>2943</v>
      </c>
      <c r="J50" s="108">
        <v>3011</v>
      </c>
      <c r="K50" s="108">
        <v>2858</v>
      </c>
      <c r="L50" s="108">
        <v>2763</v>
      </c>
      <c r="M50" s="109">
        <v>3103</v>
      </c>
    </row>
    <row r="51" spans="2:13" ht="27.75" customHeight="1" x14ac:dyDescent="0.15">
      <c r="B51" s="1256"/>
      <c r="C51" s="1257"/>
      <c r="D51" s="106"/>
      <c r="E51" s="1260" t="s">
        <v>42</v>
      </c>
      <c r="F51" s="1260"/>
      <c r="G51" s="1260"/>
      <c r="H51" s="1261"/>
      <c r="I51" s="107">
        <v>1731</v>
      </c>
      <c r="J51" s="108">
        <v>1701</v>
      </c>
      <c r="K51" s="108">
        <v>1568</v>
      </c>
      <c r="L51" s="108">
        <v>1498</v>
      </c>
      <c r="M51" s="109">
        <v>1378</v>
      </c>
    </row>
    <row r="52" spans="2:13" ht="27.75" customHeight="1" x14ac:dyDescent="0.15">
      <c r="B52" s="1258"/>
      <c r="C52" s="1259"/>
      <c r="D52" s="106"/>
      <c r="E52" s="1260" t="s">
        <v>43</v>
      </c>
      <c r="F52" s="1260"/>
      <c r="G52" s="1260"/>
      <c r="H52" s="1261"/>
      <c r="I52" s="107">
        <v>8735</v>
      </c>
      <c r="J52" s="108">
        <v>8839</v>
      </c>
      <c r="K52" s="108">
        <v>9169</v>
      </c>
      <c r="L52" s="108">
        <v>9914</v>
      </c>
      <c r="M52" s="109">
        <v>9749</v>
      </c>
    </row>
    <row r="53" spans="2:13" ht="27.75" customHeight="1" thickBot="1" x14ac:dyDescent="0.2">
      <c r="B53" s="1262" t="s">
        <v>44</v>
      </c>
      <c r="C53" s="1263"/>
      <c r="D53" s="113"/>
      <c r="E53" s="1264" t="s">
        <v>45</v>
      </c>
      <c r="F53" s="1264"/>
      <c r="G53" s="1264"/>
      <c r="H53" s="1265"/>
      <c r="I53" s="114">
        <v>2687</v>
      </c>
      <c r="J53" s="115">
        <v>2267</v>
      </c>
      <c r="K53" s="115">
        <v>2556</v>
      </c>
      <c r="L53" s="115">
        <v>2909</v>
      </c>
      <c r="M53" s="116">
        <v>2535</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XCLTIp3uBVzcA3hPVyRi2RiZugHfjOOROgtqhDMK84Mnz7yYXbQjHeF+BwyZgpqEByhrF0yrrp2GZU9Sn0P0bA==" saltValue="ad39Jt/pPrPkha0U5a+Ib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8" orientation="landscape" horizontalDpi="300" verticalDpi="300" r:id="rId1"/>
  <headerFooter alignWithMargins="0">
    <oddFooter>&amp;C&amp;P/&amp;N</oddFooter>
  </headerFooter>
  <rowBreaks count="1" manualBreakCount="1">
    <brk id="58"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560</v>
      </c>
      <c r="G2" s="157"/>
      <c r="H2" s="158"/>
    </row>
    <row r="3" spans="1:8" x14ac:dyDescent="0.15">
      <c r="A3" s="154" t="s">
        <v>553</v>
      </c>
      <c r="B3" s="159"/>
      <c r="C3" s="160"/>
      <c r="D3" s="161">
        <v>62165</v>
      </c>
      <c r="E3" s="162"/>
      <c r="F3" s="163">
        <v>67293</v>
      </c>
      <c r="G3" s="164"/>
      <c r="H3" s="165"/>
    </row>
    <row r="4" spans="1:8" x14ac:dyDescent="0.15">
      <c r="A4" s="166"/>
      <c r="B4" s="167"/>
      <c r="C4" s="168"/>
      <c r="D4" s="169">
        <v>25225</v>
      </c>
      <c r="E4" s="170"/>
      <c r="F4" s="171">
        <v>35076</v>
      </c>
      <c r="G4" s="172"/>
      <c r="H4" s="173"/>
    </row>
    <row r="5" spans="1:8" x14ac:dyDescent="0.15">
      <c r="A5" s="154" t="s">
        <v>555</v>
      </c>
      <c r="B5" s="159"/>
      <c r="C5" s="160"/>
      <c r="D5" s="161">
        <v>93686</v>
      </c>
      <c r="E5" s="162"/>
      <c r="F5" s="163">
        <v>67343</v>
      </c>
      <c r="G5" s="164"/>
      <c r="H5" s="165"/>
    </row>
    <row r="6" spans="1:8" x14ac:dyDescent="0.15">
      <c r="A6" s="166"/>
      <c r="B6" s="167"/>
      <c r="C6" s="168"/>
      <c r="D6" s="169">
        <v>37509</v>
      </c>
      <c r="E6" s="170"/>
      <c r="F6" s="171">
        <v>32865</v>
      </c>
      <c r="G6" s="172"/>
      <c r="H6" s="173"/>
    </row>
    <row r="7" spans="1:8" x14ac:dyDescent="0.15">
      <c r="A7" s="154" t="s">
        <v>556</v>
      </c>
      <c r="B7" s="159"/>
      <c r="C7" s="160"/>
      <c r="D7" s="161">
        <v>69200</v>
      </c>
      <c r="E7" s="162"/>
      <c r="F7" s="163">
        <v>73475</v>
      </c>
      <c r="G7" s="164"/>
      <c r="H7" s="165"/>
    </row>
    <row r="8" spans="1:8" x14ac:dyDescent="0.15">
      <c r="A8" s="166"/>
      <c r="B8" s="167"/>
      <c r="C8" s="168"/>
      <c r="D8" s="169">
        <v>41894</v>
      </c>
      <c r="E8" s="170"/>
      <c r="F8" s="171">
        <v>43072</v>
      </c>
      <c r="G8" s="172"/>
      <c r="H8" s="173"/>
    </row>
    <row r="9" spans="1:8" x14ac:dyDescent="0.15">
      <c r="A9" s="154" t="s">
        <v>557</v>
      </c>
      <c r="B9" s="159"/>
      <c r="C9" s="160"/>
      <c r="D9" s="161">
        <v>181507</v>
      </c>
      <c r="E9" s="162"/>
      <c r="F9" s="163">
        <v>87464</v>
      </c>
      <c r="G9" s="164"/>
      <c r="H9" s="165"/>
    </row>
    <row r="10" spans="1:8" x14ac:dyDescent="0.15">
      <c r="A10" s="166"/>
      <c r="B10" s="167"/>
      <c r="C10" s="168"/>
      <c r="D10" s="169">
        <v>69407</v>
      </c>
      <c r="E10" s="170"/>
      <c r="F10" s="171">
        <v>47479</v>
      </c>
      <c r="G10" s="172"/>
      <c r="H10" s="173"/>
    </row>
    <row r="11" spans="1:8" x14ac:dyDescent="0.15">
      <c r="A11" s="154" t="s">
        <v>558</v>
      </c>
      <c r="B11" s="159"/>
      <c r="C11" s="160"/>
      <c r="D11" s="161">
        <v>52250</v>
      </c>
      <c r="E11" s="162"/>
      <c r="F11" s="163">
        <v>96248</v>
      </c>
      <c r="G11" s="164"/>
      <c r="H11" s="165"/>
    </row>
    <row r="12" spans="1:8" x14ac:dyDescent="0.15">
      <c r="A12" s="166"/>
      <c r="B12" s="167"/>
      <c r="C12" s="174"/>
      <c r="D12" s="169">
        <v>39736</v>
      </c>
      <c r="E12" s="170"/>
      <c r="F12" s="171">
        <v>55768</v>
      </c>
      <c r="G12" s="172"/>
      <c r="H12" s="173"/>
    </row>
    <row r="13" spans="1:8" x14ac:dyDescent="0.15">
      <c r="A13" s="154"/>
      <c r="B13" s="159"/>
      <c r="C13" s="175"/>
      <c r="D13" s="176">
        <v>91762</v>
      </c>
      <c r="E13" s="177"/>
      <c r="F13" s="178">
        <v>78365</v>
      </c>
      <c r="G13" s="179"/>
      <c r="H13" s="165"/>
    </row>
    <row r="14" spans="1:8" x14ac:dyDescent="0.15">
      <c r="A14" s="166"/>
      <c r="B14" s="167"/>
      <c r="C14" s="168"/>
      <c r="D14" s="169">
        <v>42754</v>
      </c>
      <c r="E14" s="170"/>
      <c r="F14" s="171">
        <v>42852</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12.38</v>
      </c>
      <c r="C19" s="180">
        <f>ROUND(VALUE(SUBSTITUTE(実質収支比率等に係る経年分析!G$48,"▲","-")),2)</f>
        <v>11.26</v>
      </c>
      <c r="D19" s="180">
        <f>ROUND(VALUE(SUBSTITUTE(実質収支比率等に係る経年分析!H$48,"▲","-")),2)</f>
        <v>7.2</v>
      </c>
      <c r="E19" s="180">
        <f>ROUND(VALUE(SUBSTITUTE(実質収支比率等に係る経年分析!I$48,"▲","-")),2)</f>
        <v>0.81</v>
      </c>
      <c r="F19" s="180">
        <f>ROUND(VALUE(SUBSTITUTE(実質収支比率等に係る経年分析!J$48,"▲","-")),2)</f>
        <v>1.03</v>
      </c>
    </row>
    <row r="20" spans="1:11" x14ac:dyDescent="0.15">
      <c r="A20" s="180" t="s">
        <v>55</v>
      </c>
      <c r="B20" s="180">
        <f>ROUND(VALUE(SUBSTITUTE(実質収支比率等に係る経年分析!F$47,"▲","-")),2)</f>
        <v>30.88</v>
      </c>
      <c r="C20" s="180">
        <f>ROUND(VALUE(SUBSTITUTE(実質収支比率等に係る経年分析!G$47,"▲","-")),2)</f>
        <v>30.62</v>
      </c>
      <c r="D20" s="180">
        <f>ROUND(VALUE(SUBSTITUTE(実質収支比率等に係る経年分析!H$47,"▲","-")),2)</f>
        <v>27.62</v>
      </c>
      <c r="E20" s="180">
        <f>ROUND(VALUE(SUBSTITUTE(実質収支比率等に係る経年分析!I$47,"▲","-")),2)</f>
        <v>21.64</v>
      </c>
      <c r="F20" s="180">
        <f>ROUND(VALUE(SUBSTITUTE(実質収支比率等に係る経年分析!J$47,"▲","-")),2)</f>
        <v>25.43</v>
      </c>
    </row>
    <row r="21" spans="1:11" x14ac:dyDescent="0.15">
      <c r="A21" s="180" t="s">
        <v>56</v>
      </c>
      <c r="B21" s="180">
        <f>IF(ISNUMBER(VALUE(SUBSTITUTE(実質収支比率等に係る経年分析!F$49,"▲","-"))),ROUND(VALUE(SUBSTITUTE(実質収支比率等に係る経年分析!F$49,"▲","-")),2),NA())</f>
        <v>0.71</v>
      </c>
      <c r="C21" s="180">
        <f>IF(ISNUMBER(VALUE(SUBSTITUTE(実質収支比率等に係る経年分析!G$49,"▲","-"))),ROUND(VALUE(SUBSTITUTE(実質収支比率等に係る経年分析!G$49,"▲","-")),2),NA())</f>
        <v>-0.62</v>
      </c>
      <c r="D21" s="180">
        <f>IF(ISNUMBER(VALUE(SUBSTITUTE(実質収支比率等に係る経年分析!H$49,"▲","-"))),ROUND(VALUE(SUBSTITUTE(実質収支比率等に係る経年分析!H$49,"▲","-")),2),NA())</f>
        <v>-7.76</v>
      </c>
      <c r="E21" s="180">
        <f>IF(ISNUMBER(VALUE(SUBSTITUTE(実質収支比率等に係る経年分析!I$49,"▲","-"))),ROUND(VALUE(SUBSTITUTE(実質収支比率等に係る経年分析!I$49,"▲","-")),2),NA())</f>
        <v>-11.88</v>
      </c>
      <c r="F21" s="180">
        <f>IF(ISNUMBER(VALUE(SUBSTITUTE(実質収支比率等に係る経年分析!J$49,"▲","-"))),ROUND(VALUE(SUBSTITUTE(実質収支比率等に係る経年分析!J$49,"▲","-")),2),NA())</f>
        <v>4.68</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1.22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1.1599999999999999</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3.87</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7.0000000000000007E-2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7.0000000000000007E-2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0.05</v>
      </c>
    </row>
    <row r="33" spans="1:16" x14ac:dyDescent="0.15">
      <c r="A33" s="181" t="str">
        <f>IF(連結実質赤字比率に係る赤字・黒字の構成分析!C$37="",NA(),連結実質赤字比率に係る赤字・黒字の構成分析!C$37)</f>
        <v>国民健康保険事業勘定特別会計</v>
      </c>
      <c r="B33" s="181">
        <f>IF(ROUND(VALUE(SUBSTITUTE(連結実質赤字比率に係る赤字・黒字の構成分析!F$37,"▲", "-")), 2) &lt; 0, ABS(ROUND(VALUE(SUBSTITUTE(連結実質赤字比率に係る赤字・黒字の構成分析!F$37,"▲", "-")), 2)), NA())</f>
        <v>11.74</v>
      </c>
      <c r="C33" s="181" t="e">
        <f>IF(ROUND(VALUE(SUBSTITUTE(連結実質赤字比率に係る赤字・黒字の構成分析!F$37,"▲", "-")), 2) &gt;= 0, ABS(ROUND(VALUE(SUBSTITUTE(連結実質赤字比率に係る赤字・黒字の構成分析!F$37,"▲", "-")), 2)), NA())</f>
        <v>#N/A</v>
      </c>
      <c r="D33" s="181">
        <f>IF(ROUND(VALUE(SUBSTITUTE(連結実質赤字比率に係る赤字・黒字の構成分析!G$37,"▲", "-")), 2) &lt; 0, ABS(ROUND(VALUE(SUBSTITUTE(連結実質赤字比率に係る赤字・黒字の構成分析!G$37,"▲", "-")), 2)), NA())</f>
        <v>11.03</v>
      </c>
      <c r="E33" s="181" t="e">
        <f>IF(ROUND(VALUE(SUBSTITUTE(連結実質赤字比率に係る赤字・黒字の構成分析!G$37,"▲", "-")), 2) &gt;= 0, ABS(ROUND(VALUE(SUBSTITUTE(連結実質赤字比率に係る赤字・黒字の構成分析!G$37,"▲", "-")), 2)), NA())</f>
        <v>#N/A</v>
      </c>
      <c r="F33" s="181">
        <f>IF(ROUND(VALUE(SUBSTITUTE(連結実質赤字比率に係る赤字・黒字の構成分析!H$37,"▲", "-")), 2) &lt; 0, ABS(ROUND(VALUE(SUBSTITUTE(連結実質赤字比率に係る赤字・黒字の構成分析!H$37,"▲", "-")), 2)), NA())</f>
        <v>10.9</v>
      </c>
      <c r="G33" s="181" t="e">
        <f>IF(ROUND(VALUE(SUBSTITUTE(連結実質赤字比率に係る赤字・黒字の構成分析!H$37,"▲", "-")), 2) &gt;= 0, ABS(ROUND(VALUE(SUBSTITUTE(連結実質赤字比率に係る赤字・黒字の構成分析!H$37,"▲", "-")), 2)), NA())</f>
        <v>#N/A</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1.32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0.31</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23.95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22.44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18.37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11.71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11.42</v>
      </c>
    </row>
    <row r="35" spans="1:16" x14ac:dyDescent="0.15">
      <c r="A35" s="181" t="str">
        <f>IF(連結実質赤字比率に係る赤字・黒字の構成分析!C$35="",NA(),連結実質赤字比率に係る赤字・黒字の構成分析!C$35)</f>
        <v>学校給食センター特別会計</v>
      </c>
      <c r="B35" s="181">
        <f>IF(ROUND(VALUE(SUBSTITUTE(連結実質赤字比率に係る赤字・黒字の構成分析!F$35,"▲", "-")), 2) &lt; 0, ABS(ROUND(VALUE(SUBSTITUTE(連結実質赤字比率に係る赤字・黒字の構成分析!F$35,"▲", "-")), 2)), NA())</f>
        <v>0.06</v>
      </c>
      <c r="C35" s="181" t="e">
        <f>IF(ROUND(VALUE(SUBSTITUTE(連結実質赤字比率に係る赤字・黒字の構成分析!F$35,"▲", "-")), 2) &gt;= 0, ABS(ROUND(VALUE(SUBSTITUTE(連結実質赤字比率に係る赤字・黒字の構成分析!F$35,"▲", "-")), 2)), NA())</f>
        <v>#N/A</v>
      </c>
      <c r="D35" s="181">
        <f>IF(ROUND(VALUE(SUBSTITUTE(連結実質赤字比率に係る赤字・黒字の構成分析!G$35,"▲", "-")), 2) &lt; 0, ABS(ROUND(VALUE(SUBSTITUTE(連結実質赤字比率に係る赤字・黒字の構成分析!G$35,"▲", "-")), 2)), NA())</f>
        <v>0.05</v>
      </c>
      <c r="E35" s="181" t="e">
        <f>IF(ROUND(VALUE(SUBSTITUTE(連結実質赤字比率に係る赤字・黒字の構成分析!G$35,"▲", "-")), 2) &gt;= 0, ABS(ROUND(VALUE(SUBSTITUTE(連結実質赤字比率に係る赤字・黒字の構成分析!G$35,"▲", "-")), 2)), NA())</f>
        <v>#N/A</v>
      </c>
      <c r="F35" s="181">
        <f>IF(ROUND(VALUE(SUBSTITUTE(連結実質赤字比率に係る赤字・黒字の構成分析!H$35,"▲", "-")), 2) &lt; 0, ABS(ROUND(VALUE(SUBSTITUTE(連結実質赤字比率に係る赤字・黒字の構成分析!H$35,"▲", "-")), 2)), NA())</f>
        <v>0.04</v>
      </c>
      <c r="G35" s="181" t="e">
        <f>IF(ROUND(VALUE(SUBSTITUTE(連結実質赤字比率に係る赤字・黒字の構成分析!H$35,"▲", "-")), 2) &gt;= 0, ABS(ROUND(VALUE(SUBSTITUTE(連結実質赤字比率に係る赤字・黒字の構成分析!H$35,"▲", "-")), 2)), NA())</f>
        <v>#N/A</v>
      </c>
      <c r="H35" s="181">
        <f>IF(ROUND(VALUE(SUBSTITUTE(連結実質赤字比率に係る赤字・黒字の構成分析!I$35,"▲", "-")), 2) &lt; 0, ABS(ROUND(VALUE(SUBSTITUTE(連結実質赤字比率に係る赤字・黒字の構成分析!I$35,"▲", "-")), 2)), NA())</f>
        <v>0.03</v>
      </c>
      <c r="I35" s="181" t="e">
        <f>IF(ROUND(VALUE(SUBSTITUTE(連結実質赤字比率に係る赤字・黒字の構成分析!I$35,"▲", "-")), 2) &gt;= 0, ABS(ROUND(VALUE(SUBSTITUTE(連結実質赤字比率に係る赤字・黒字の構成分析!I$35,"▲", "-")), 2)), NA())</f>
        <v>#N/A</v>
      </c>
      <c r="J35" s="181">
        <f>IF(ROUND(VALUE(SUBSTITUTE(連結実質赤字比率に係る赤字・黒字の構成分析!J$35,"▲", "-")), 2) &lt; 0, ABS(ROUND(VALUE(SUBSTITUTE(連結実質赤字比率に係る赤字・黒字の構成分析!J$35,"▲", "-")), 2)), NA())</f>
        <v>0.02</v>
      </c>
      <c r="K35" s="181" t="e">
        <f>IF(ROUND(VALUE(SUBSTITUTE(連結実質赤字比率に係る赤字・黒字の構成分析!J$35,"▲", "-")), 2) &gt;= 0, ABS(ROUND(VALUE(SUBSTITUTE(連結実質赤字比率に係る赤字・黒字の構成分析!J$35,"▲", "-")), 2)), NA())</f>
        <v>#N/A</v>
      </c>
    </row>
    <row r="36" spans="1:16" x14ac:dyDescent="0.15">
      <c r="A36" s="181" t="str">
        <f>IF(連結実質赤字比率に係る赤字・黒字の構成分析!C$34="",NA(),連結実質赤字比率に係る赤字・黒字の構成分析!C$34)</f>
        <v>住宅新築資金等貸付事業特別会計</v>
      </c>
      <c r="B36" s="181">
        <f>IF(ROUND(VALUE(SUBSTITUTE(連結実質赤字比率に係る赤字・黒字の構成分析!F$34,"▲", "-")), 2) &lt; 0, ABS(ROUND(VALUE(SUBSTITUTE(連結実質赤字比率に係る赤字・黒字の構成分析!F$34,"▲", "-")), 2)), NA())</f>
        <v>11.5</v>
      </c>
      <c r="C36" s="181" t="e">
        <f>IF(ROUND(VALUE(SUBSTITUTE(連結実質赤字比率に係る赤字・黒字の構成分析!F$34,"▲", "-")), 2) &gt;= 0, ABS(ROUND(VALUE(SUBSTITUTE(連結実質赤字比率に係る赤字・黒字の構成分析!F$34,"▲", "-")), 2)), NA())</f>
        <v>#N/A</v>
      </c>
      <c r="D36" s="181">
        <f>IF(ROUND(VALUE(SUBSTITUTE(連結実質赤字比率に係る赤字・黒字の構成分析!G$34,"▲", "-")), 2) &lt; 0, ABS(ROUND(VALUE(SUBSTITUTE(連結実質赤字比率に係る赤字・黒字の構成分析!G$34,"▲", "-")), 2)), NA())</f>
        <v>11.13</v>
      </c>
      <c r="E36" s="181" t="e">
        <f>IF(ROUND(VALUE(SUBSTITUTE(連結実質赤字比率に係る赤字・黒字の構成分析!G$34,"▲", "-")), 2) &gt;= 0, ABS(ROUND(VALUE(SUBSTITUTE(連結実質赤字比率に係る赤字・黒字の構成分析!G$34,"▲", "-")), 2)), NA())</f>
        <v>#N/A</v>
      </c>
      <c r="F36" s="181">
        <f>IF(ROUND(VALUE(SUBSTITUTE(連結実質赤字比率に係る赤字・黒字の構成分析!H$34,"▲", "-")), 2) &lt; 0, ABS(ROUND(VALUE(SUBSTITUTE(連結実質赤字比率に係る赤字・黒字の構成分析!H$34,"▲", "-")), 2)), NA())</f>
        <v>11.13</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10.86</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10.36</v>
      </c>
      <c r="K36" s="181" t="e">
        <f>IF(ROUND(VALUE(SUBSTITUTE(連結実質赤字比率に係る赤字・黒字の構成分析!J$34,"▲", "-")), 2) &gt;= 0, ABS(ROUND(VALUE(SUBSTITUTE(連結実質赤字比率に係る赤字・黒字の構成分析!J$34,"▲", "-")), 2)), NA())</f>
        <v>#N/A</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1126</v>
      </c>
      <c r="E42" s="182"/>
      <c r="F42" s="182"/>
      <c r="G42" s="182">
        <f>'実質公債費比率（分子）の構造'!L$52</f>
        <v>1181</v>
      </c>
      <c r="H42" s="182"/>
      <c r="I42" s="182"/>
      <c r="J42" s="182">
        <f>'実質公債費比率（分子）の構造'!M$52</f>
        <v>1110</v>
      </c>
      <c r="K42" s="182"/>
      <c r="L42" s="182"/>
      <c r="M42" s="182">
        <f>'実質公債費比率（分子）の構造'!N$52</f>
        <v>1174</v>
      </c>
      <c r="N42" s="182"/>
      <c r="O42" s="182"/>
      <c r="P42" s="182">
        <f>'実質公債費比率（分子）の構造'!O$52</f>
        <v>1118</v>
      </c>
    </row>
    <row r="43" spans="1:16" x14ac:dyDescent="0.15">
      <c r="A43" s="182" t="s">
        <v>64</v>
      </c>
      <c r="B43" s="182">
        <f>'実質公債費比率（分子）の構造'!K$51</f>
        <v>1</v>
      </c>
      <c r="C43" s="182"/>
      <c r="D43" s="182"/>
      <c r="E43" s="182">
        <f>'実質公債費比率（分子）の構造'!L$51</f>
        <v>1</v>
      </c>
      <c r="F43" s="182"/>
      <c r="G43" s="182"/>
      <c r="H43" s="182">
        <f>'実質公債費比率（分子）の構造'!M$51</f>
        <v>1</v>
      </c>
      <c r="I43" s="182"/>
      <c r="J43" s="182"/>
      <c r="K43" s="182">
        <f>'実質公債費比率（分子）の構造'!N$51</f>
        <v>0</v>
      </c>
      <c r="L43" s="182"/>
      <c r="M43" s="182"/>
      <c r="N43" s="182">
        <f>'実質公債費比率（分子）の構造'!O$51</f>
        <v>0</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78</v>
      </c>
      <c r="C45" s="182"/>
      <c r="D45" s="182"/>
      <c r="E45" s="182">
        <f>'実質公債費比率（分子）の構造'!L$49</f>
        <v>61</v>
      </c>
      <c r="F45" s="182"/>
      <c r="G45" s="182"/>
      <c r="H45" s="182">
        <f>'実質公債費比率（分子）の構造'!M$49</f>
        <v>62</v>
      </c>
      <c r="I45" s="182"/>
      <c r="J45" s="182"/>
      <c r="K45" s="182">
        <f>'実質公債費比率（分子）の構造'!N$49</f>
        <v>63</v>
      </c>
      <c r="L45" s="182"/>
      <c r="M45" s="182"/>
      <c r="N45" s="182">
        <f>'実質公債費比率（分子）の構造'!O$49</f>
        <v>67</v>
      </c>
      <c r="O45" s="182"/>
      <c r="P45" s="182"/>
    </row>
    <row r="46" spans="1:16" x14ac:dyDescent="0.15">
      <c r="A46" s="182" t="s">
        <v>67</v>
      </c>
      <c r="B46" s="182">
        <f>'実質公債費比率（分子）の構造'!K$48</f>
        <v>4</v>
      </c>
      <c r="C46" s="182"/>
      <c r="D46" s="182"/>
      <c r="E46" s="182">
        <f>'実質公債費比率（分子）の構造'!L$48</f>
        <v>1</v>
      </c>
      <c r="F46" s="182"/>
      <c r="G46" s="182"/>
      <c r="H46" s="182">
        <f>'実質公債費比率（分子）の構造'!M$48</f>
        <v>27</v>
      </c>
      <c r="I46" s="182"/>
      <c r="J46" s="182"/>
      <c r="K46" s="182" t="str">
        <f>'実質公債費比率（分子）の構造'!N$48</f>
        <v>-</v>
      </c>
      <c r="L46" s="182"/>
      <c r="M46" s="182"/>
      <c r="N46" s="182" t="str">
        <f>'実質公債費比率（分子）の構造'!O$48</f>
        <v>-</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1373</v>
      </c>
      <c r="C49" s="182"/>
      <c r="D49" s="182"/>
      <c r="E49" s="182">
        <f>'実質公債費比率（分子）の構造'!L$45</f>
        <v>1451</v>
      </c>
      <c r="F49" s="182"/>
      <c r="G49" s="182"/>
      <c r="H49" s="182">
        <f>'実質公債費比率（分子）の構造'!M$45</f>
        <v>1359</v>
      </c>
      <c r="I49" s="182"/>
      <c r="J49" s="182"/>
      <c r="K49" s="182">
        <f>'実質公債費比率（分子）の構造'!N$45</f>
        <v>1461</v>
      </c>
      <c r="L49" s="182"/>
      <c r="M49" s="182"/>
      <c r="N49" s="182">
        <f>'実質公債費比率（分子）の構造'!O$45</f>
        <v>1408</v>
      </c>
      <c r="O49" s="182"/>
      <c r="P49" s="182"/>
    </row>
    <row r="50" spans="1:16" x14ac:dyDescent="0.15">
      <c r="A50" s="182" t="s">
        <v>71</v>
      </c>
      <c r="B50" s="182" t="e">
        <f>NA()</f>
        <v>#N/A</v>
      </c>
      <c r="C50" s="182">
        <f>IF(ISNUMBER('実質公債費比率（分子）の構造'!K$53),'実質公債費比率（分子）の構造'!K$53,NA())</f>
        <v>330</v>
      </c>
      <c r="D50" s="182" t="e">
        <f>NA()</f>
        <v>#N/A</v>
      </c>
      <c r="E50" s="182" t="e">
        <f>NA()</f>
        <v>#N/A</v>
      </c>
      <c r="F50" s="182">
        <f>IF(ISNUMBER('実質公債費比率（分子）の構造'!L$53),'実質公債費比率（分子）の構造'!L$53,NA())</f>
        <v>333</v>
      </c>
      <c r="G50" s="182" t="e">
        <f>NA()</f>
        <v>#N/A</v>
      </c>
      <c r="H50" s="182" t="e">
        <f>NA()</f>
        <v>#N/A</v>
      </c>
      <c r="I50" s="182">
        <f>IF(ISNUMBER('実質公債費比率（分子）の構造'!M$53),'実質公債費比率（分子）の構造'!M$53,NA())</f>
        <v>339</v>
      </c>
      <c r="J50" s="182" t="e">
        <f>NA()</f>
        <v>#N/A</v>
      </c>
      <c r="K50" s="182" t="e">
        <f>NA()</f>
        <v>#N/A</v>
      </c>
      <c r="L50" s="182">
        <f>IF(ISNUMBER('実質公債費比率（分子）の構造'!N$53),'実質公債費比率（分子）の構造'!N$53,NA())</f>
        <v>350</v>
      </c>
      <c r="M50" s="182" t="e">
        <f>NA()</f>
        <v>#N/A</v>
      </c>
      <c r="N50" s="182" t="e">
        <f>NA()</f>
        <v>#N/A</v>
      </c>
      <c r="O50" s="182">
        <f>IF(ISNUMBER('実質公債費比率（分子）の構造'!O$53),'実質公債費比率（分子）の構造'!O$53,NA())</f>
        <v>357</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8735</v>
      </c>
      <c r="E56" s="181"/>
      <c r="F56" s="181"/>
      <c r="G56" s="181">
        <f>'将来負担比率（分子）の構造'!J$52</f>
        <v>8839</v>
      </c>
      <c r="H56" s="181"/>
      <c r="I56" s="181"/>
      <c r="J56" s="181">
        <f>'将来負担比率（分子）の構造'!K$52</f>
        <v>9169</v>
      </c>
      <c r="K56" s="181"/>
      <c r="L56" s="181"/>
      <c r="M56" s="181">
        <f>'将来負担比率（分子）の構造'!L$52</f>
        <v>9914</v>
      </c>
      <c r="N56" s="181"/>
      <c r="O56" s="181"/>
      <c r="P56" s="181">
        <f>'将来負担比率（分子）の構造'!M$52</f>
        <v>9749</v>
      </c>
    </row>
    <row r="57" spans="1:16" x14ac:dyDescent="0.15">
      <c r="A57" s="181" t="s">
        <v>42</v>
      </c>
      <c r="B57" s="181"/>
      <c r="C57" s="181"/>
      <c r="D57" s="181">
        <f>'将来負担比率（分子）の構造'!I$51</f>
        <v>1731</v>
      </c>
      <c r="E57" s="181"/>
      <c r="F57" s="181"/>
      <c r="G57" s="181">
        <f>'将来負担比率（分子）の構造'!J$51</f>
        <v>1701</v>
      </c>
      <c r="H57" s="181"/>
      <c r="I57" s="181"/>
      <c r="J57" s="181">
        <f>'将来負担比率（分子）の構造'!K$51</f>
        <v>1568</v>
      </c>
      <c r="K57" s="181"/>
      <c r="L57" s="181"/>
      <c r="M57" s="181">
        <f>'将来負担比率（分子）の構造'!L$51</f>
        <v>1498</v>
      </c>
      <c r="N57" s="181"/>
      <c r="O57" s="181"/>
      <c r="P57" s="181">
        <f>'将来負担比率（分子）の構造'!M$51</f>
        <v>1378</v>
      </c>
    </row>
    <row r="58" spans="1:16" x14ac:dyDescent="0.15">
      <c r="A58" s="181" t="s">
        <v>41</v>
      </c>
      <c r="B58" s="181"/>
      <c r="C58" s="181"/>
      <c r="D58" s="181">
        <f>'将来負担比率（分子）の構造'!I$50</f>
        <v>2943</v>
      </c>
      <c r="E58" s="181"/>
      <c r="F58" s="181"/>
      <c r="G58" s="181">
        <f>'将来負担比率（分子）の構造'!J$50</f>
        <v>3011</v>
      </c>
      <c r="H58" s="181"/>
      <c r="I58" s="181"/>
      <c r="J58" s="181">
        <f>'将来負担比率（分子）の構造'!K$50</f>
        <v>2858</v>
      </c>
      <c r="K58" s="181"/>
      <c r="L58" s="181"/>
      <c r="M58" s="181">
        <f>'将来負担比率（分子）の構造'!L$50</f>
        <v>2763</v>
      </c>
      <c r="N58" s="181"/>
      <c r="O58" s="181"/>
      <c r="P58" s="181">
        <f>'将来負担比率（分子）の構造'!M$50</f>
        <v>3103</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2488</v>
      </c>
      <c r="C62" s="181"/>
      <c r="D62" s="181"/>
      <c r="E62" s="181">
        <f>'将来負担比率（分子）の構造'!J$45</f>
        <v>2262</v>
      </c>
      <c r="F62" s="181"/>
      <c r="G62" s="181"/>
      <c r="H62" s="181">
        <f>'将来負担比率（分子）の構造'!K$45</f>
        <v>2204</v>
      </c>
      <c r="I62" s="181"/>
      <c r="J62" s="181"/>
      <c r="K62" s="181">
        <f>'将来負担比率（分子）の構造'!L$45</f>
        <v>2329</v>
      </c>
      <c r="L62" s="181"/>
      <c r="M62" s="181"/>
      <c r="N62" s="181">
        <f>'将来負担比率（分子）の構造'!M$45</f>
        <v>2355</v>
      </c>
      <c r="O62" s="181"/>
      <c r="P62" s="181"/>
    </row>
    <row r="63" spans="1:16" x14ac:dyDescent="0.15">
      <c r="A63" s="181" t="s">
        <v>34</v>
      </c>
      <c r="B63" s="181">
        <f>'将来負担比率（分子）の構造'!I$44</f>
        <v>381</v>
      </c>
      <c r="C63" s="181"/>
      <c r="D63" s="181"/>
      <c r="E63" s="181">
        <f>'将来負担比率（分子）の構造'!J$44</f>
        <v>337</v>
      </c>
      <c r="F63" s="181"/>
      <c r="G63" s="181"/>
      <c r="H63" s="181">
        <f>'将来負担比率（分子）の構造'!K$44</f>
        <v>286</v>
      </c>
      <c r="I63" s="181"/>
      <c r="J63" s="181"/>
      <c r="K63" s="181">
        <f>'将来負担比率（分子）の構造'!L$44</f>
        <v>282</v>
      </c>
      <c r="L63" s="181"/>
      <c r="M63" s="181"/>
      <c r="N63" s="181">
        <f>'将来負担比率（分子）の構造'!M$44</f>
        <v>285</v>
      </c>
      <c r="O63" s="181"/>
      <c r="P63" s="181"/>
    </row>
    <row r="64" spans="1:16" x14ac:dyDescent="0.15">
      <c r="A64" s="181" t="s">
        <v>33</v>
      </c>
      <c r="B64" s="181">
        <f>'将来負担比率（分子）の構造'!I$43</f>
        <v>20</v>
      </c>
      <c r="C64" s="181"/>
      <c r="D64" s="181"/>
      <c r="E64" s="181">
        <f>'将来負担比率（分子）の構造'!J$43</f>
        <v>15</v>
      </c>
      <c r="F64" s="181"/>
      <c r="G64" s="181"/>
      <c r="H64" s="181">
        <f>'将来負担比率（分子）の構造'!K$43</f>
        <v>57</v>
      </c>
      <c r="I64" s="181"/>
      <c r="J64" s="181"/>
      <c r="K64" s="181" t="str">
        <f>'将来負担比率（分子）の構造'!L$43</f>
        <v>-</v>
      </c>
      <c r="L64" s="181"/>
      <c r="M64" s="181"/>
      <c r="N64" s="181" t="str">
        <f>'将来負担比率（分子）の構造'!M$43</f>
        <v>-</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13207</v>
      </c>
      <c r="C66" s="181"/>
      <c r="D66" s="181"/>
      <c r="E66" s="181">
        <f>'将来負担比率（分子）の構造'!J$41</f>
        <v>13205</v>
      </c>
      <c r="F66" s="181"/>
      <c r="G66" s="181"/>
      <c r="H66" s="181">
        <f>'将来負担比率（分子）の構造'!K$41</f>
        <v>13605</v>
      </c>
      <c r="I66" s="181"/>
      <c r="J66" s="181"/>
      <c r="K66" s="181">
        <f>'将来負担比率（分子）の構造'!L$41</f>
        <v>14473</v>
      </c>
      <c r="L66" s="181"/>
      <c r="M66" s="181"/>
      <c r="N66" s="181">
        <f>'将来負担比率（分子）の構造'!M$41</f>
        <v>14125</v>
      </c>
      <c r="O66" s="181"/>
      <c r="P66" s="181"/>
    </row>
    <row r="67" spans="1:16" x14ac:dyDescent="0.15">
      <c r="A67" s="181" t="s">
        <v>75</v>
      </c>
      <c r="B67" s="181" t="e">
        <f>NA()</f>
        <v>#N/A</v>
      </c>
      <c r="C67" s="181">
        <f>IF(ISNUMBER('将来負担比率（分子）の構造'!I$53), IF('将来負担比率（分子）の構造'!I$53 &lt; 0, 0, '将来負担比率（分子）の構造'!I$53), NA())</f>
        <v>2687</v>
      </c>
      <c r="D67" s="181" t="e">
        <f>NA()</f>
        <v>#N/A</v>
      </c>
      <c r="E67" s="181" t="e">
        <f>NA()</f>
        <v>#N/A</v>
      </c>
      <c r="F67" s="181">
        <f>IF(ISNUMBER('将来負担比率（分子）の構造'!J$53), IF('将来負担比率（分子）の構造'!J$53 &lt; 0, 0, '将来負担比率（分子）の構造'!J$53), NA())</f>
        <v>2267</v>
      </c>
      <c r="G67" s="181" t="e">
        <f>NA()</f>
        <v>#N/A</v>
      </c>
      <c r="H67" s="181" t="e">
        <f>NA()</f>
        <v>#N/A</v>
      </c>
      <c r="I67" s="181">
        <f>IF(ISNUMBER('将来負担比率（分子）の構造'!K$53), IF('将来負担比率（分子）の構造'!K$53 &lt; 0, 0, '将来負担比率（分子）の構造'!K$53), NA())</f>
        <v>2556</v>
      </c>
      <c r="J67" s="181" t="e">
        <f>NA()</f>
        <v>#N/A</v>
      </c>
      <c r="K67" s="181" t="e">
        <f>NA()</f>
        <v>#N/A</v>
      </c>
      <c r="L67" s="181">
        <f>IF(ISNUMBER('将来負担比率（分子）の構造'!L$53), IF('将来負担比率（分子）の構造'!L$53 &lt; 0, 0, '将来負担比率（分子）の構造'!L$53), NA())</f>
        <v>2909</v>
      </c>
      <c r="M67" s="181" t="e">
        <f>NA()</f>
        <v>#N/A</v>
      </c>
      <c r="N67" s="181" t="e">
        <f>NA()</f>
        <v>#N/A</v>
      </c>
      <c r="O67" s="181">
        <f>IF(ISNUMBER('将来負担比率（分子）の構造'!M$53), IF('将来負担比率（分子）の構造'!M$53 &lt; 0, 0, '将来負担比率（分子）の構造'!M$53), NA())</f>
        <v>2535</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1329</v>
      </c>
      <c r="C72" s="185">
        <f>基金残高に係る経年分析!G55</f>
        <v>1054</v>
      </c>
      <c r="D72" s="185">
        <f>基金残高に係る経年分析!H55</f>
        <v>1277</v>
      </c>
    </row>
    <row r="73" spans="1:16" x14ac:dyDescent="0.15">
      <c r="A73" s="184" t="s">
        <v>78</v>
      </c>
      <c r="B73" s="185">
        <f>基金残高に係る経年分析!F56</f>
        <v>299</v>
      </c>
      <c r="C73" s="185">
        <f>基金残高に係る経年分析!G56</f>
        <v>299</v>
      </c>
      <c r="D73" s="185">
        <f>基金残高に係る経年分析!H56</f>
        <v>299</v>
      </c>
    </row>
    <row r="74" spans="1:16" x14ac:dyDescent="0.15">
      <c r="A74" s="184" t="s">
        <v>79</v>
      </c>
      <c r="B74" s="185">
        <f>基金残高に係る経年分析!F57</f>
        <v>1230</v>
      </c>
      <c r="C74" s="185">
        <f>基金残高に係る経年分析!G57</f>
        <v>1411</v>
      </c>
      <c r="D74" s="185">
        <f>基金残高に係る経年分析!H57</f>
        <v>1529</v>
      </c>
    </row>
  </sheetData>
  <sheetProtection algorithmName="SHA-512" hashValue="zzBDNabl3eCBTTCND09GHU70CsRlESB3AI2SlvWUYwD7B3aO74hzbbkKMlE3VNJbtNmOLhAHhhzscgxVg+JdVg==" saltValue="QgY6eH+0WFXCimsuRQyFE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基金残高に係る経年分析</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2022-03-28T01:41:00Z</cp:lastPrinted>
  <dcterms:created xsi:type="dcterms:W3CDTF">2022-02-02T07:06:39Z</dcterms:created>
  <dcterms:modified xsi:type="dcterms:W3CDTF">2022-03-30T04:59:48Z</dcterms:modified>
  <cp:category/>
</cp:coreProperties>
</file>